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MarekBarabas\Dropbox (AVTG)\ZAKAZKY\2100428, Projekt, Rekonstrukce interieri klubu Zubri, EAK\OUTPUT\DPS\Zdroj\"/>
    </mc:Choice>
  </mc:AlternateContent>
  <xr:revisionPtr revIDLastSave="0" documentId="13_ncr:1_{84CE3866-3DFF-47F7-AB85-DC9A1504BA6D}" xr6:coauthVersionLast="47" xr6:coauthVersionMax="47" xr10:uidLastSave="{00000000-0000-0000-0000-000000000000}"/>
  <bookViews>
    <workbookView xWindow="28680" yWindow="-2205" windowWidth="16440" windowHeight="28440" tabRatio="500" xr2:uid="{00000000-000D-0000-FFFF-FFFF00000000}"/>
  </bookViews>
  <sheets>
    <sheet name="Divadelni_sal" sheetId="4" r:id="rId1"/>
  </sheets>
  <definedNames>
    <definedName name="_xlnm.Print_Titles" localSheetId="0">Divadelni_sal!$5:$6</definedName>
    <definedName name="_xlnm.Print_Area" localSheetId="0">Divadelni_sal!$A$1:$J$139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4" l="1"/>
  <c r="B46" i="4"/>
  <c r="B23" i="4" l="1"/>
  <c r="B22" i="4"/>
  <c r="B21" i="4"/>
  <c r="B13" i="4"/>
  <c r="B12" i="4"/>
  <c r="B79" i="4"/>
  <c r="B78" i="4"/>
  <c r="B77" i="4"/>
  <c r="B76" i="4"/>
  <c r="B75" i="4"/>
  <c r="B74" i="4"/>
  <c r="B73" i="4"/>
  <c r="B72" i="4"/>
  <c r="B71" i="4"/>
  <c r="B70" i="4"/>
  <c r="B69" i="4"/>
  <c r="B68" i="4"/>
  <c r="E134" i="4"/>
  <c r="F134" i="4" s="1"/>
  <c r="B115" i="4"/>
  <c r="B113" i="4"/>
  <c r="B124" i="4"/>
  <c r="B123" i="4"/>
  <c r="B122" i="4"/>
  <c r="B121" i="4"/>
  <c r="B120" i="4"/>
  <c r="B119" i="4"/>
  <c r="B118" i="4"/>
  <c r="B117" i="4"/>
  <c r="B114" i="4"/>
  <c r="B112" i="4"/>
  <c r="B110" i="4"/>
  <c r="B109" i="4"/>
  <c r="B108" i="4"/>
  <c r="B107" i="4"/>
  <c r="B106" i="4"/>
  <c r="B105" i="4"/>
  <c r="B104" i="4"/>
  <c r="B14" i="4"/>
  <c r="B49" i="4"/>
  <c r="B102" i="4"/>
  <c r="B100" i="4"/>
  <c r="B101" i="4"/>
  <c r="B98" i="4"/>
  <c r="B97" i="4"/>
  <c r="B96" i="4"/>
  <c r="B94" i="4"/>
  <c r="B93" i="4"/>
  <c r="B92" i="4"/>
  <c r="B90" i="4"/>
  <c r="B89" i="4"/>
  <c r="B86" i="4"/>
  <c r="B85" i="4"/>
  <c r="B82" i="4"/>
  <c r="B81" i="4"/>
  <c r="B88" i="4" l="1"/>
  <c r="B84" i="4"/>
  <c r="B52" i="4"/>
  <c r="B51" i="4"/>
  <c r="B45" i="4"/>
  <c r="B44" i="4"/>
  <c r="B43" i="4"/>
  <c r="B42" i="4"/>
  <c r="B41" i="4"/>
  <c r="B66" i="4"/>
  <c r="B64" i="4"/>
  <c r="B63" i="4"/>
  <c r="B62" i="4"/>
  <c r="B61" i="4"/>
  <c r="B60" i="4"/>
  <c r="B59" i="4"/>
  <c r="B57" i="4"/>
  <c r="B58" i="4"/>
  <c r="B56" i="4"/>
  <c r="B55" i="4"/>
  <c r="B54" i="4"/>
  <c r="B39" i="4"/>
  <c r="B38" i="4"/>
  <c r="B37" i="4"/>
  <c r="B36" i="4"/>
  <c r="B34" i="4"/>
  <c r="B33" i="4"/>
  <c r="B32" i="4"/>
  <c r="B31" i="4"/>
  <c r="P29" i="4" l="1"/>
  <c r="C29" i="4"/>
  <c r="B29" i="4"/>
  <c r="P28" i="4"/>
  <c r="C28" i="4"/>
  <c r="B28" i="4"/>
  <c r="P27" i="4"/>
  <c r="C27" i="4"/>
  <c r="B27" i="4"/>
  <c r="P26" i="4"/>
  <c r="C26" i="4"/>
  <c r="B26" i="4"/>
  <c r="P25" i="4"/>
  <c r="C25" i="4"/>
  <c r="B25" i="4"/>
  <c r="P20" i="4"/>
  <c r="C20" i="4"/>
  <c r="B20" i="4"/>
  <c r="P19" i="4"/>
  <c r="C19" i="4"/>
  <c r="B19" i="4"/>
  <c r="P18" i="4"/>
  <c r="C18" i="4"/>
  <c r="B18" i="4"/>
  <c r="P17" i="4"/>
  <c r="C17" i="4"/>
  <c r="B17" i="4"/>
  <c r="P16" i="4"/>
  <c r="C16" i="4"/>
  <c r="B16" i="4"/>
  <c r="P11" i="4"/>
  <c r="C11" i="4"/>
  <c r="B11" i="4"/>
  <c r="P10" i="4"/>
  <c r="P9" i="4"/>
  <c r="P8" i="4"/>
  <c r="C10" i="4"/>
  <c r="B10" i="4"/>
  <c r="C9" i="4"/>
  <c r="B9" i="4"/>
  <c r="C8" i="4"/>
  <c r="B8" i="4"/>
  <c r="B7" i="4" l="1"/>
  <c r="C7" i="4"/>
  <c r="P7" i="4"/>
  <c r="E135" i="4"/>
  <c r="F135" i="4" s="1"/>
  <c r="E136" i="4"/>
  <c r="F136" i="4" s="1"/>
  <c r="E131" i="4"/>
  <c r="F131" i="4" s="1"/>
  <c r="E130" i="4" l="1"/>
  <c r="F130" i="4" s="1"/>
  <c r="E129" i="4"/>
  <c r="F129" i="4" s="1"/>
  <c r="E133" i="4"/>
  <c r="F133" i="4" s="1"/>
  <c r="E128" i="4" l="1"/>
  <c r="E132" i="4"/>
  <c r="F132" i="4" s="1"/>
  <c r="F128" i="4" l="1"/>
  <c r="E138" i="4"/>
</calcChain>
</file>

<file path=xl/sharedStrings.xml><?xml version="1.0" encoding="utf-8"?>
<sst xmlns="http://schemas.openxmlformats.org/spreadsheetml/2006/main" count="841" uniqueCount="160">
  <si>
    <t xml:space="preserve">Název akce: </t>
  </si>
  <si>
    <t>QA</t>
  </si>
  <si>
    <t>Audio</t>
  </si>
  <si>
    <t>Provozní soubor:</t>
  </si>
  <si>
    <t>QV</t>
  </si>
  <si>
    <t>Video</t>
  </si>
  <si>
    <t>Prostor:</t>
  </si>
  <si>
    <t>QD</t>
  </si>
  <si>
    <t>Data</t>
  </si>
  <si>
    <t>KABEL</t>
  </si>
  <si>
    <t>POZN.</t>
  </si>
  <si>
    <t xml:space="preserve">Z A Č Á T E K </t>
  </si>
  <si>
    <t xml:space="preserve">K O N E C </t>
  </si>
  <si>
    <t>délky</t>
  </si>
  <si>
    <t>druh</t>
  </si>
  <si>
    <t>číslo</t>
  </si>
  <si>
    <t>(m)</t>
  </si>
  <si>
    <t>typ</t>
  </si>
  <si>
    <t>funkce</t>
  </si>
  <si>
    <t>místnost</t>
  </si>
  <si>
    <t>zařízení</t>
  </si>
  <si>
    <t>půdorys</t>
  </si>
  <si>
    <t>řez</t>
  </si>
  <si>
    <t>začátek</t>
  </si>
  <si>
    <t>konec</t>
  </si>
  <si>
    <t>trasa</t>
  </si>
  <si>
    <t>Repro 2x1,5</t>
  </si>
  <si>
    <t>Rekapitulace</t>
  </si>
  <si>
    <t>Délka</t>
  </si>
  <si>
    <t>Délka s rezervou 20%</t>
  </si>
  <si>
    <t>[m]</t>
  </si>
  <si>
    <t xml:space="preserve"> [m]</t>
  </si>
  <si>
    <t>kontrola</t>
  </si>
  <si>
    <t>Cat.6A</t>
  </si>
  <si>
    <t>Control</t>
  </si>
  <si>
    <t>SDI 75Ohm</t>
  </si>
  <si>
    <t>8x2x0,22</t>
  </si>
  <si>
    <t>Repro 2x2,5</t>
  </si>
  <si>
    <t>106</t>
  </si>
  <si>
    <t>PM_STAGE_L</t>
  </si>
  <si>
    <t>230</t>
  </si>
  <si>
    <t>RACK PATCH</t>
  </si>
  <si>
    <t>Audio multipárový kabel</t>
  </si>
  <si>
    <t>-"-</t>
  </si>
  <si>
    <t>PM_STAGE_P</t>
  </si>
  <si>
    <t>PM_FORB</t>
  </si>
  <si>
    <t xml:space="preserve">RACK </t>
  </si>
  <si>
    <t>Anténní rozvod 50Ohm</t>
  </si>
  <si>
    <t>RG58</t>
  </si>
  <si>
    <t>PM_BACK</t>
  </si>
  <si>
    <t>Datový rozvod pro AV</t>
  </si>
  <si>
    <t>PM_INS01</t>
  </si>
  <si>
    <t>PM_INS02</t>
  </si>
  <si>
    <t>035</t>
  </si>
  <si>
    <t>RACK AMP</t>
  </si>
  <si>
    <t>Kabel výkonový repro 4x4</t>
  </si>
  <si>
    <t>RF ANTENA A</t>
  </si>
  <si>
    <t>RF ANTENA B</t>
  </si>
  <si>
    <t>RP_MAIN_L</t>
  </si>
  <si>
    <t>RP_MAIN_P</t>
  </si>
  <si>
    <t>SUBWOOFER</t>
  </si>
  <si>
    <t>RP_STAGE_01</t>
  </si>
  <si>
    <t>RP_STAGE_02</t>
  </si>
  <si>
    <t>RP_STAGE_03</t>
  </si>
  <si>
    <t>RP_STAGE_04</t>
  </si>
  <si>
    <t>PM_CINEMA</t>
  </si>
  <si>
    <t>105</t>
  </si>
  <si>
    <t>Indukční smyčka podlaha</t>
  </si>
  <si>
    <t>PM_LIVE</t>
  </si>
  <si>
    <t>Repro neregulované</t>
  </si>
  <si>
    <t>QP</t>
  </si>
  <si>
    <t>RF</t>
  </si>
  <si>
    <t>IS_01</t>
  </si>
  <si>
    <t>PTZ KAM 01</t>
  </si>
  <si>
    <t>PTZ KAM 02</t>
  </si>
  <si>
    <t>PTZ KAM 03</t>
  </si>
  <si>
    <t>Audio 100V</t>
  </si>
  <si>
    <t>104</t>
  </si>
  <si>
    <t>SPK_V.01</t>
  </si>
  <si>
    <t>SPK_V.02</t>
  </si>
  <si>
    <t>Vedení k regulátorům 1.np</t>
  </si>
  <si>
    <t>Vedení regulátory - repro 1.np</t>
  </si>
  <si>
    <t>REG121</t>
  </si>
  <si>
    <t>127</t>
  </si>
  <si>
    <t>136</t>
  </si>
  <si>
    <t>REG136</t>
  </si>
  <si>
    <t>138</t>
  </si>
  <si>
    <t>REG 138</t>
  </si>
  <si>
    <t>SPK1.02</t>
  </si>
  <si>
    <t>SPK1.03</t>
  </si>
  <si>
    <t>REG138</t>
  </si>
  <si>
    <t>SPK1.04</t>
  </si>
  <si>
    <t>REG232</t>
  </si>
  <si>
    <t>232</t>
  </si>
  <si>
    <t>203</t>
  </si>
  <si>
    <t>REG203</t>
  </si>
  <si>
    <t>202</t>
  </si>
  <si>
    <t>REG202</t>
  </si>
  <si>
    <t>Vedení k regulátorům 2.NP</t>
  </si>
  <si>
    <t>Vedení regulátory - repro 2.np</t>
  </si>
  <si>
    <t>SPK2.01</t>
  </si>
  <si>
    <t>SPK2.02</t>
  </si>
  <si>
    <t>RACK R01</t>
  </si>
  <si>
    <t>Data/Video</t>
  </si>
  <si>
    <t>Kamery Poe, NDI rozvod</t>
  </si>
  <si>
    <t>PM VIDEO</t>
  </si>
  <si>
    <t>Přípojné místo pro HDMI, přenos DTP</t>
  </si>
  <si>
    <t>APM L</t>
  </si>
  <si>
    <t>Dante</t>
  </si>
  <si>
    <t>Dante digital stagebox</t>
  </si>
  <si>
    <t>APM P</t>
  </si>
  <si>
    <t>LCD_03</t>
  </si>
  <si>
    <t>LCD_04</t>
  </si>
  <si>
    <t>LCD_05</t>
  </si>
  <si>
    <t>LCD_06</t>
  </si>
  <si>
    <t>LCD_07</t>
  </si>
  <si>
    <t>LCD_08</t>
  </si>
  <si>
    <t>LCD_09</t>
  </si>
  <si>
    <t>Rozvod NDI video - nízkolatenční</t>
  </si>
  <si>
    <t>37</t>
  </si>
  <si>
    <t>LCD_106.1</t>
  </si>
  <si>
    <t>LCD_106.2</t>
  </si>
  <si>
    <t>Trunk propoj</t>
  </si>
  <si>
    <t xml:space="preserve">Data </t>
  </si>
  <si>
    <t>121</t>
  </si>
  <si>
    <t>Rozvod NDI video - low latency  inspice L</t>
  </si>
  <si>
    <t>Rozvod NDI video - low latency  inspice P</t>
  </si>
  <si>
    <t>Repro 4x4</t>
  </si>
  <si>
    <t>Repro 5x1,5</t>
  </si>
  <si>
    <t>Repro 7x0,8</t>
  </si>
  <si>
    <t>Surround L1</t>
  </si>
  <si>
    <t>Surround L2</t>
  </si>
  <si>
    <t>Surround L3</t>
  </si>
  <si>
    <t>Surround L4</t>
  </si>
  <si>
    <t>Surround P1</t>
  </si>
  <si>
    <t>Surround P2</t>
  </si>
  <si>
    <t>Surround P3</t>
  </si>
  <si>
    <t>Surround P4</t>
  </si>
  <si>
    <t>Surround BSL1</t>
  </si>
  <si>
    <t>Surround BSL2</t>
  </si>
  <si>
    <t>Surround BSP2</t>
  </si>
  <si>
    <t>Surround BSP1</t>
  </si>
  <si>
    <t>RP_SL1</t>
  </si>
  <si>
    <t>RP_SL2</t>
  </si>
  <si>
    <t>RP_SL3</t>
  </si>
  <si>
    <t>RP_SL4</t>
  </si>
  <si>
    <t>RP_SP1</t>
  </si>
  <si>
    <t>RP_SP2</t>
  </si>
  <si>
    <t>RP_SP3</t>
  </si>
  <si>
    <t>RP_SP4</t>
  </si>
  <si>
    <t>RP_BLB1</t>
  </si>
  <si>
    <t>RP_BPB1</t>
  </si>
  <si>
    <t>RP_BPB2</t>
  </si>
  <si>
    <t>RP_BLB2</t>
  </si>
  <si>
    <t>Rezerva SDI</t>
  </si>
  <si>
    <t>*</t>
  </si>
  <si>
    <t>REKONSTRUKCE INTERIÉRU KLUBU ZUBŘÍ</t>
  </si>
  <si>
    <t>D.1.4.6 - AV TECHNIKA</t>
  </si>
  <si>
    <t>sál, režie, šatny herců, kancelář, dispečer</t>
  </si>
  <si>
    <t>Qv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</si>
</sst>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color indexed="9"/>
      <name val="Arial"/>
      <family val="2"/>
      <charset val="238"/>
    </font>
    <font>
      <sz val="9"/>
      <name val="Arial"/>
      <family val="2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3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/>
    </xf>
    <xf numFmtId="0" fontId="7" fillId="0" borderId="5" xfId="1" applyNumberFormat="1" applyFont="1" applyFill="1" applyBorder="1" applyAlignment="1">
      <alignment horizontal="center" vertical="center"/>
    </xf>
    <xf numFmtId="49" fontId="7" fillId="0" borderId="5" xfId="1" applyNumberFormat="1" applyFont="1" applyFill="1" applyBorder="1" applyAlignment="1">
      <alignment horizontal="left" vertical="center"/>
    </xf>
    <xf numFmtId="49" fontId="10" fillId="0" borderId="5" xfId="1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49" fontId="7" fillId="0" borderId="5" xfId="1" applyNumberFormat="1" applyFont="1" applyFill="1" applyBorder="1" applyAlignment="1">
      <alignment horizontal="center" vertical="center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left" vertical="top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top"/>
    </xf>
    <xf numFmtId="0" fontId="7" fillId="0" borderId="5" xfId="1" applyFont="1" applyFill="1" applyBorder="1" applyAlignment="1">
      <alignment horizontal="center"/>
    </xf>
    <xf numFmtId="49" fontId="7" fillId="0" borderId="7" xfId="1" applyNumberFormat="1" applyFont="1" applyFill="1" applyBorder="1" applyAlignment="1">
      <alignment horizontal="left" vertical="center"/>
    </xf>
    <xf numFmtId="0" fontId="7" fillId="0" borderId="7" xfId="1" applyFont="1" applyFill="1" applyBorder="1" applyAlignment="1">
      <alignment horizontal="center"/>
    </xf>
    <xf numFmtId="49" fontId="5" fillId="0" borderId="8" xfId="1" applyNumberFormat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49" fontId="5" fillId="0" borderId="9" xfId="1" applyNumberFormat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</cellXfs>
  <cellStyles count="3">
    <cellStyle name="Normální" xfId="0" builtinId="0"/>
    <cellStyle name="normální 3" xfId="1" xr:uid="{00000000-0005-0000-0000-000002000000}"/>
    <cellStyle name="normální_Zadávací podklad pro profese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45"/>
  <sheetViews>
    <sheetView tabSelected="1" view="pageBreakPreview" zoomScale="85" zoomScaleSheetLayoutView="85" workbookViewId="0">
      <selection sqref="A1:J1"/>
    </sheetView>
  </sheetViews>
  <sheetFormatPr defaultRowHeight="12" x14ac:dyDescent="0.2"/>
  <cols>
    <col min="1" max="1" width="6.85546875" style="10" customWidth="1"/>
    <col min="2" max="2" width="8" style="10" customWidth="1"/>
    <col min="3" max="3" width="7.28515625" style="11" customWidth="1"/>
    <col min="4" max="4" width="21.42578125" style="9" bestFit="1" customWidth="1"/>
    <col min="5" max="5" width="10.5703125" style="10" bestFit="1" customWidth="1"/>
    <col min="6" max="6" width="33.42578125" style="12" customWidth="1"/>
    <col min="7" max="7" width="8.140625" style="13" customWidth="1"/>
    <col min="8" max="8" width="15.140625" style="10" customWidth="1"/>
    <col min="9" max="9" width="8.140625" style="10" customWidth="1"/>
    <col min="10" max="10" width="14.42578125" style="10" customWidth="1"/>
    <col min="11" max="11" width="9.140625" style="12" customWidth="1"/>
    <col min="12" max="16" width="9.140625" style="10" customWidth="1"/>
    <col min="17" max="16384" width="9.140625" style="12"/>
  </cols>
  <sheetData>
    <row r="1" spans="1:16" s="14" customFormat="1" ht="13.5" customHeight="1" x14ac:dyDescent="0.2">
      <c r="A1" s="49" t="s">
        <v>0</v>
      </c>
      <c r="B1" s="49"/>
      <c r="C1" s="49"/>
      <c r="D1" s="50" t="s">
        <v>156</v>
      </c>
      <c r="E1" s="50"/>
      <c r="F1" s="50"/>
      <c r="G1" s="50"/>
      <c r="H1" s="50"/>
      <c r="I1" s="50"/>
      <c r="J1" s="50"/>
      <c r="L1" s="15"/>
      <c r="M1" s="15"/>
      <c r="N1" s="15"/>
      <c r="O1" s="15"/>
      <c r="P1" s="15"/>
    </row>
    <row r="2" spans="1:16" s="14" customFormat="1" ht="13.5" customHeight="1" x14ac:dyDescent="0.2">
      <c r="A2" s="49" t="s">
        <v>3</v>
      </c>
      <c r="B2" s="49"/>
      <c r="C2" s="49"/>
      <c r="D2" s="51" t="s">
        <v>157</v>
      </c>
      <c r="E2" s="51"/>
      <c r="F2" s="51"/>
      <c r="G2" s="51"/>
      <c r="H2" s="51"/>
      <c r="I2" s="51"/>
      <c r="J2" s="51"/>
      <c r="L2" s="15"/>
      <c r="M2" s="15"/>
      <c r="N2" s="15"/>
      <c r="O2" s="15"/>
      <c r="P2" s="15"/>
    </row>
    <row r="3" spans="1:16" s="14" customFormat="1" ht="13.5" customHeight="1" x14ac:dyDescent="0.2">
      <c r="A3" s="49" t="s">
        <v>6</v>
      </c>
      <c r="B3" s="49"/>
      <c r="C3" s="49"/>
      <c r="D3" s="51" t="s">
        <v>158</v>
      </c>
      <c r="E3" s="51"/>
      <c r="F3" s="51"/>
      <c r="G3" s="1"/>
      <c r="H3" s="51"/>
      <c r="I3" s="51"/>
      <c r="J3" s="51"/>
      <c r="L3" s="15"/>
      <c r="M3" s="15"/>
      <c r="N3" s="15"/>
      <c r="O3" s="15"/>
      <c r="P3" s="15"/>
    </row>
    <row r="4" spans="1:16" s="14" customFormat="1" ht="13.5" customHeight="1" x14ac:dyDescent="0.2">
      <c r="A4" s="16"/>
      <c r="B4" s="16"/>
      <c r="C4" s="16"/>
      <c r="D4" s="17"/>
      <c r="E4" s="18"/>
      <c r="F4" s="19"/>
      <c r="G4" s="2"/>
      <c r="H4" s="2"/>
      <c r="I4" s="20"/>
      <c r="J4" s="20"/>
      <c r="L4" s="15"/>
      <c r="M4" s="15"/>
      <c r="N4" s="15"/>
      <c r="O4" s="15"/>
      <c r="P4" s="15"/>
    </row>
    <row r="5" spans="1:16" ht="13.5" customHeight="1" x14ac:dyDescent="0.2">
      <c r="A5" s="52" t="s">
        <v>9</v>
      </c>
      <c r="B5" s="52"/>
      <c r="C5" s="52"/>
      <c r="D5" s="52"/>
      <c r="E5" s="52"/>
      <c r="F5" s="53" t="s">
        <v>10</v>
      </c>
      <c r="G5" s="54" t="s">
        <v>11</v>
      </c>
      <c r="H5" s="54"/>
      <c r="I5" s="54" t="s">
        <v>12</v>
      </c>
      <c r="J5" s="54"/>
      <c r="L5" s="48" t="s">
        <v>13</v>
      </c>
      <c r="M5" s="48"/>
      <c r="N5" s="48"/>
      <c r="O5" s="48"/>
      <c r="P5" s="21"/>
    </row>
    <row r="6" spans="1:16" ht="13.5" customHeight="1" x14ac:dyDescent="0.2">
      <c r="A6" s="45" t="s">
        <v>14</v>
      </c>
      <c r="B6" s="45" t="s">
        <v>15</v>
      </c>
      <c r="C6" s="46" t="s">
        <v>16</v>
      </c>
      <c r="D6" s="45" t="s">
        <v>17</v>
      </c>
      <c r="E6" s="45" t="s">
        <v>18</v>
      </c>
      <c r="F6" s="53"/>
      <c r="G6" s="47" t="s">
        <v>19</v>
      </c>
      <c r="H6" s="47" t="s">
        <v>20</v>
      </c>
      <c r="I6" s="47" t="s">
        <v>19</v>
      </c>
      <c r="J6" s="47" t="s">
        <v>20</v>
      </c>
      <c r="L6" s="3" t="s">
        <v>21</v>
      </c>
      <c r="M6" s="37" t="s">
        <v>22</v>
      </c>
      <c r="N6" s="37" t="s">
        <v>23</v>
      </c>
      <c r="O6" s="37" t="s">
        <v>24</v>
      </c>
      <c r="P6" s="37" t="s">
        <v>25</v>
      </c>
    </row>
    <row r="7" spans="1:16" ht="13.5" customHeight="1" x14ac:dyDescent="0.2">
      <c r="A7" s="41" t="s">
        <v>7</v>
      </c>
      <c r="B7" s="39">
        <f t="shared" ref="B7" si="0">IF(A7="QA",COUNTIF(A$7:A7,"QA")+3100,IF(A7="QV",COUNTIF(A$7:A7,"QV")+3300,IF(A7="QD",COUNTIF(A$7:A7,"QD")+3500,COUNTIF(A$7:A7,"QP")+3700)))</f>
        <v>3501</v>
      </c>
      <c r="C7" s="34">
        <f t="shared" ref="C7" si="1">CEILING(SUM(L7:O7),1)</f>
        <v>39</v>
      </c>
      <c r="D7" s="35" t="s">
        <v>33</v>
      </c>
      <c r="E7" s="42" t="s">
        <v>34</v>
      </c>
      <c r="F7" s="44" t="s">
        <v>50</v>
      </c>
      <c r="G7" s="42" t="s">
        <v>40</v>
      </c>
      <c r="H7" s="43" t="s">
        <v>41</v>
      </c>
      <c r="I7" s="42" t="s">
        <v>38</v>
      </c>
      <c r="J7" s="42" t="s">
        <v>39</v>
      </c>
      <c r="L7" s="21">
        <v>31</v>
      </c>
      <c r="M7" s="21">
        <v>4</v>
      </c>
      <c r="N7" s="21">
        <v>2</v>
      </c>
      <c r="O7" s="21">
        <v>2</v>
      </c>
      <c r="P7" s="21">
        <f t="shared" ref="P7" si="2">L7+M7</f>
        <v>35</v>
      </c>
    </row>
    <row r="8" spans="1:16" ht="13.5" customHeight="1" x14ac:dyDescent="0.2">
      <c r="A8" s="41" t="s">
        <v>7</v>
      </c>
      <c r="B8" s="39">
        <f t="shared" ref="B8:B16" si="3">IF(A8="QA",COUNTIF(A$7:A8,"QA")+3100,IF(A8="QV",COUNTIF(A$7:A8,"QV")+3300,IF(A8="QD",COUNTIF(A$7:A8,"QD")+3500,COUNTIF(A$7:A8,"QP")+3700)))</f>
        <v>3502</v>
      </c>
      <c r="C8" s="34">
        <f t="shared" ref="C8:C16" si="4">CEILING(SUM(L8:O8),1)</f>
        <v>39</v>
      </c>
      <c r="D8" s="35" t="s">
        <v>33</v>
      </c>
      <c r="E8" s="42" t="s">
        <v>34</v>
      </c>
      <c r="F8" s="44" t="s">
        <v>43</v>
      </c>
      <c r="G8" s="42" t="s">
        <v>40</v>
      </c>
      <c r="H8" s="43" t="s">
        <v>41</v>
      </c>
      <c r="I8" s="42" t="s">
        <v>38</v>
      </c>
      <c r="J8" s="42" t="s">
        <v>39</v>
      </c>
      <c r="L8" s="21">
        <v>31</v>
      </c>
      <c r="M8" s="21">
        <v>4</v>
      </c>
      <c r="N8" s="21">
        <v>2</v>
      </c>
      <c r="O8" s="21">
        <v>2</v>
      </c>
      <c r="P8" s="21">
        <f t="shared" ref="P8:P16" si="5">L8+M8</f>
        <v>35</v>
      </c>
    </row>
    <row r="9" spans="1:16" ht="13.5" customHeight="1" x14ac:dyDescent="0.2">
      <c r="A9" s="41" t="s">
        <v>7</v>
      </c>
      <c r="B9" s="39">
        <f t="shared" si="3"/>
        <v>3503</v>
      </c>
      <c r="C9" s="34">
        <f t="shared" si="4"/>
        <v>39</v>
      </c>
      <c r="D9" s="35" t="s">
        <v>33</v>
      </c>
      <c r="E9" s="42" t="s">
        <v>34</v>
      </c>
      <c r="F9" s="44" t="s">
        <v>43</v>
      </c>
      <c r="G9" s="42" t="s">
        <v>40</v>
      </c>
      <c r="H9" s="43" t="s">
        <v>41</v>
      </c>
      <c r="I9" s="42" t="s">
        <v>38</v>
      </c>
      <c r="J9" s="42" t="s">
        <v>39</v>
      </c>
      <c r="L9" s="21">
        <v>31</v>
      </c>
      <c r="M9" s="21">
        <v>4</v>
      </c>
      <c r="N9" s="21">
        <v>2</v>
      </c>
      <c r="O9" s="21">
        <v>2</v>
      </c>
      <c r="P9" s="21">
        <f t="shared" si="5"/>
        <v>35</v>
      </c>
    </row>
    <row r="10" spans="1:16" ht="13.5" customHeight="1" x14ac:dyDescent="0.2">
      <c r="A10" s="41" t="s">
        <v>7</v>
      </c>
      <c r="B10" s="39">
        <f t="shared" si="3"/>
        <v>3504</v>
      </c>
      <c r="C10" s="34">
        <f t="shared" si="4"/>
        <v>39</v>
      </c>
      <c r="D10" s="35" t="s">
        <v>33</v>
      </c>
      <c r="E10" s="42" t="s">
        <v>34</v>
      </c>
      <c r="F10" s="44" t="s">
        <v>43</v>
      </c>
      <c r="G10" s="42" t="s">
        <v>40</v>
      </c>
      <c r="H10" s="43" t="s">
        <v>41</v>
      </c>
      <c r="I10" s="42" t="s">
        <v>38</v>
      </c>
      <c r="J10" s="42" t="s">
        <v>39</v>
      </c>
      <c r="L10" s="21">
        <v>31</v>
      </c>
      <c r="M10" s="21">
        <v>4</v>
      </c>
      <c r="N10" s="21">
        <v>2</v>
      </c>
      <c r="O10" s="21">
        <v>2</v>
      </c>
      <c r="P10" s="21">
        <f t="shared" si="5"/>
        <v>35</v>
      </c>
    </row>
    <row r="11" spans="1:16" ht="13.5" customHeight="1" x14ac:dyDescent="0.2">
      <c r="A11" s="41" t="s">
        <v>1</v>
      </c>
      <c r="B11" s="39">
        <f t="shared" si="3"/>
        <v>3101</v>
      </c>
      <c r="C11" s="34">
        <f t="shared" si="4"/>
        <v>39</v>
      </c>
      <c r="D11" s="35" t="s">
        <v>36</v>
      </c>
      <c r="E11" s="42" t="s">
        <v>2</v>
      </c>
      <c r="F11" s="44" t="s">
        <v>42</v>
      </c>
      <c r="G11" s="42" t="s">
        <v>40</v>
      </c>
      <c r="H11" s="43" t="s">
        <v>41</v>
      </c>
      <c r="I11" s="42" t="s">
        <v>38</v>
      </c>
      <c r="J11" s="42" t="s">
        <v>39</v>
      </c>
      <c r="L11" s="21">
        <v>31</v>
      </c>
      <c r="M11" s="21">
        <v>4</v>
      </c>
      <c r="N11" s="21">
        <v>2</v>
      </c>
      <c r="O11" s="21">
        <v>2</v>
      </c>
      <c r="P11" s="21">
        <f t="shared" si="5"/>
        <v>35</v>
      </c>
    </row>
    <row r="12" spans="1:16" ht="13.5" customHeight="1" x14ac:dyDescent="0.2">
      <c r="A12" s="41" t="s">
        <v>4</v>
      </c>
      <c r="B12" s="39">
        <f t="shared" si="3"/>
        <v>3301</v>
      </c>
      <c r="C12" s="34">
        <v>39</v>
      </c>
      <c r="D12" s="35" t="s">
        <v>35</v>
      </c>
      <c r="E12" s="42" t="s">
        <v>5</v>
      </c>
      <c r="F12" s="44" t="s">
        <v>154</v>
      </c>
      <c r="G12" s="42" t="s">
        <v>40</v>
      </c>
      <c r="H12" s="43" t="s">
        <v>41</v>
      </c>
      <c r="I12" s="42" t="s">
        <v>38</v>
      </c>
      <c r="J12" s="42" t="s">
        <v>39</v>
      </c>
      <c r="L12" s="21"/>
      <c r="M12" s="21"/>
      <c r="N12" s="21"/>
      <c r="O12" s="21"/>
      <c r="P12" s="21"/>
    </row>
    <row r="13" spans="1:16" ht="13.5" customHeight="1" x14ac:dyDescent="0.2">
      <c r="A13" s="41" t="s">
        <v>4</v>
      </c>
      <c r="B13" s="39">
        <f t="shared" ref="B13" si="6">IF(A13="QA",COUNTIF(A$7:A13,"QA")+3100,IF(A13="QV",COUNTIF(A$7:A13,"QV")+3300,IF(A13="QD",COUNTIF(A$7:A13,"QD")+3500,COUNTIF(A$7:A13,"QP")+3700)))</f>
        <v>3302</v>
      </c>
      <c r="C13" s="34">
        <v>39</v>
      </c>
      <c r="D13" s="35" t="s">
        <v>35</v>
      </c>
      <c r="E13" s="42" t="s">
        <v>5</v>
      </c>
      <c r="F13" s="44" t="s">
        <v>154</v>
      </c>
      <c r="G13" s="42" t="s">
        <v>40</v>
      </c>
      <c r="H13" s="43" t="s">
        <v>41</v>
      </c>
      <c r="I13" s="42" t="s">
        <v>38</v>
      </c>
      <c r="J13" s="42" t="s">
        <v>39</v>
      </c>
      <c r="L13" s="21"/>
      <c r="M13" s="21"/>
      <c r="N13" s="21"/>
      <c r="O13" s="21"/>
      <c r="P13" s="21"/>
    </row>
    <row r="14" spans="1:16" ht="13.5" customHeight="1" x14ac:dyDescent="0.2">
      <c r="A14" s="41" t="s">
        <v>7</v>
      </c>
      <c r="B14" s="39">
        <f t="shared" ref="B14" si="7">IF(A14="QA",COUNTIF(A$7:A14,"QA")+3100,IF(A14="QV",COUNTIF(A$7:A14,"QV")+3300,IF(A14="QD",COUNTIF(A$7:A14,"QD")+3500,COUNTIF(A$7:A14,"QP")+3700)))</f>
        <v>3505</v>
      </c>
      <c r="C14" s="34">
        <v>39</v>
      </c>
      <c r="D14" s="35" t="s">
        <v>33</v>
      </c>
      <c r="E14" s="42" t="s">
        <v>108</v>
      </c>
      <c r="F14" s="44" t="s">
        <v>109</v>
      </c>
      <c r="G14" s="42" t="s">
        <v>40</v>
      </c>
      <c r="H14" s="43" t="s">
        <v>41</v>
      </c>
      <c r="I14" s="42" t="s">
        <v>38</v>
      </c>
      <c r="J14" s="42" t="s">
        <v>107</v>
      </c>
      <c r="L14" s="21"/>
      <c r="M14" s="21"/>
      <c r="N14" s="21"/>
      <c r="O14" s="21"/>
      <c r="P14" s="21"/>
    </row>
    <row r="15" spans="1:16" ht="13.5" customHeight="1" x14ac:dyDescent="0.2">
      <c r="A15" s="41"/>
      <c r="B15" s="39"/>
      <c r="C15" s="34"/>
      <c r="D15" s="35"/>
      <c r="E15" s="42"/>
      <c r="F15" s="44"/>
      <c r="G15" s="42"/>
      <c r="H15" s="43"/>
      <c r="I15" s="42"/>
      <c r="J15" s="42"/>
      <c r="L15" s="21"/>
      <c r="M15" s="21"/>
      <c r="N15" s="21"/>
      <c r="O15" s="21"/>
      <c r="P15" s="21"/>
    </row>
    <row r="16" spans="1:16" ht="13.5" customHeight="1" x14ac:dyDescent="0.2">
      <c r="A16" s="41" t="s">
        <v>7</v>
      </c>
      <c r="B16" s="39">
        <f t="shared" si="3"/>
        <v>3506</v>
      </c>
      <c r="C16" s="34">
        <f t="shared" si="4"/>
        <v>39</v>
      </c>
      <c r="D16" s="35" t="s">
        <v>33</v>
      </c>
      <c r="E16" s="42" t="s">
        <v>34</v>
      </c>
      <c r="F16" s="44" t="s">
        <v>50</v>
      </c>
      <c r="G16" s="42" t="s">
        <v>40</v>
      </c>
      <c r="H16" s="43" t="s">
        <v>41</v>
      </c>
      <c r="I16" s="42" t="s">
        <v>38</v>
      </c>
      <c r="J16" s="42" t="s">
        <v>44</v>
      </c>
      <c r="L16" s="21">
        <v>31</v>
      </c>
      <c r="M16" s="21">
        <v>4</v>
      </c>
      <c r="N16" s="21">
        <v>2</v>
      </c>
      <c r="O16" s="21">
        <v>2</v>
      </c>
      <c r="P16" s="21">
        <f t="shared" si="5"/>
        <v>35</v>
      </c>
    </row>
    <row r="17" spans="1:16" ht="13.5" customHeight="1" x14ac:dyDescent="0.2">
      <c r="A17" s="41" t="s">
        <v>7</v>
      </c>
      <c r="B17" s="39">
        <f t="shared" ref="B17:B25" si="8">IF(A17="QA",COUNTIF(A$7:A17,"QA")+3100,IF(A17="QV",COUNTIF(A$7:A17,"QV")+3300,IF(A17="QD",COUNTIF(A$7:A17,"QD")+3500,COUNTIF(A$7:A17,"QP")+3700)))</f>
        <v>3507</v>
      </c>
      <c r="C17" s="34">
        <f t="shared" ref="C17:C25" si="9">CEILING(SUM(L17:O17),1)</f>
        <v>39</v>
      </c>
      <c r="D17" s="35" t="s">
        <v>33</v>
      </c>
      <c r="E17" s="42" t="s">
        <v>34</v>
      </c>
      <c r="F17" s="44" t="s">
        <v>43</v>
      </c>
      <c r="G17" s="42" t="s">
        <v>40</v>
      </c>
      <c r="H17" s="43" t="s">
        <v>41</v>
      </c>
      <c r="I17" s="42" t="s">
        <v>38</v>
      </c>
      <c r="J17" s="42" t="s">
        <v>44</v>
      </c>
      <c r="L17" s="21">
        <v>31</v>
      </c>
      <c r="M17" s="21">
        <v>4</v>
      </c>
      <c r="N17" s="21">
        <v>2</v>
      </c>
      <c r="O17" s="21">
        <v>2</v>
      </c>
      <c r="P17" s="21">
        <f t="shared" ref="P17:P25" si="10">L17+M17</f>
        <v>35</v>
      </c>
    </row>
    <row r="18" spans="1:16" ht="13.5" customHeight="1" x14ac:dyDescent="0.2">
      <c r="A18" s="41" t="s">
        <v>7</v>
      </c>
      <c r="B18" s="39">
        <f t="shared" si="8"/>
        <v>3508</v>
      </c>
      <c r="C18" s="34">
        <f t="shared" si="9"/>
        <v>39</v>
      </c>
      <c r="D18" s="35" t="s">
        <v>33</v>
      </c>
      <c r="E18" s="42" t="s">
        <v>34</v>
      </c>
      <c r="F18" s="44" t="s">
        <v>43</v>
      </c>
      <c r="G18" s="42" t="s">
        <v>40</v>
      </c>
      <c r="H18" s="43" t="s">
        <v>41</v>
      </c>
      <c r="I18" s="42" t="s">
        <v>38</v>
      </c>
      <c r="J18" s="42" t="s">
        <v>44</v>
      </c>
      <c r="L18" s="21">
        <v>31</v>
      </c>
      <c r="M18" s="21">
        <v>4</v>
      </c>
      <c r="N18" s="21">
        <v>2</v>
      </c>
      <c r="O18" s="21">
        <v>2</v>
      </c>
      <c r="P18" s="21">
        <f t="shared" si="10"/>
        <v>35</v>
      </c>
    </row>
    <row r="19" spans="1:16" ht="13.5" customHeight="1" x14ac:dyDescent="0.2">
      <c r="A19" s="41" t="s">
        <v>7</v>
      </c>
      <c r="B19" s="39">
        <f t="shared" si="8"/>
        <v>3509</v>
      </c>
      <c r="C19" s="34">
        <f t="shared" si="9"/>
        <v>39</v>
      </c>
      <c r="D19" s="35" t="s">
        <v>33</v>
      </c>
      <c r="E19" s="42" t="s">
        <v>34</v>
      </c>
      <c r="F19" s="44" t="s">
        <v>43</v>
      </c>
      <c r="G19" s="42" t="s">
        <v>40</v>
      </c>
      <c r="H19" s="43" t="s">
        <v>41</v>
      </c>
      <c r="I19" s="42" t="s">
        <v>38</v>
      </c>
      <c r="J19" s="42" t="s">
        <v>44</v>
      </c>
      <c r="L19" s="21">
        <v>31</v>
      </c>
      <c r="M19" s="21">
        <v>4</v>
      </c>
      <c r="N19" s="21">
        <v>2</v>
      </c>
      <c r="O19" s="21">
        <v>2</v>
      </c>
      <c r="P19" s="21">
        <f t="shared" si="10"/>
        <v>35</v>
      </c>
    </row>
    <row r="20" spans="1:16" ht="13.5" customHeight="1" x14ac:dyDescent="0.2">
      <c r="A20" s="41" t="s">
        <v>1</v>
      </c>
      <c r="B20" s="39">
        <f t="shared" si="8"/>
        <v>3102</v>
      </c>
      <c r="C20" s="34">
        <f t="shared" si="9"/>
        <v>39</v>
      </c>
      <c r="D20" s="35" t="s">
        <v>36</v>
      </c>
      <c r="E20" s="42" t="s">
        <v>2</v>
      </c>
      <c r="F20" s="44" t="s">
        <v>42</v>
      </c>
      <c r="G20" s="42" t="s">
        <v>40</v>
      </c>
      <c r="H20" s="43" t="s">
        <v>41</v>
      </c>
      <c r="I20" s="42" t="s">
        <v>38</v>
      </c>
      <c r="J20" s="42" t="s">
        <v>44</v>
      </c>
      <c r="L20" s="21">
        <v>31</v>
      </c>
      <c r="M20" s="21">
        <v>4</v>
      </c>
      <c r="N20" s="21">
        <v>2</v>
      </c>
      <c r="O20" s="21">
        <v>2</v>
      </c>
      <c r="P20" s="21">
        <f t="shared" si="10"/>
        <v>35</v>
      </c>
    </row>
    <row r="21" spans="1:16" ht="13.5" customHeight="1" x14ac:dyDescent="0.2">
      <c r="A21" s="41" t="s">
        <v>4</v>
      </c>
      <c r="B21" s="39">
        <f t="shared" si="8"/>
        <v>3303</v>
      </c>
      <c r="C21" s="34">
        <v>39</v>
      </c>
      <c r="D21" s="35" t="s">
        <v>35</v>
      </c>
      <c r="E21" s="42" t="s">
        <v>5</v>
      </c>
      <c r="F21" s="44" t="s">
        <v>154</v>
      </c>
      <c r="G21" s="42" t="s">
        <v>40</v>
      </c>
      <c r="H21" s="43" t="s">
        <v>41</v>
      </c>
      <c r="I21" s="42" t="s">
        <v>38</v>
      </c>
      <c r="J21" s="42" t="s">
        <v>44</v>
      </c>
      <c r="L21" s="21"/>
      <c r="M21" s="21"/>
      <c r="N21" s="21"/>
      <c r="O21" s="21"/>
      <c r="P21" s="21"/>
    </row>
    <row r="22" spans="1:16" ht="13.5" customHeight="1" x14ac:dyDescent="0.2">
      <c r="A22" s="41" t="s">
        <v>4</v>
      </c>
      <c r="B22" s="39">
        <f t="shared" si="8"/>
        <v>3304</v>
      </c>
      <c r="C22" s="34">
        <v>39</v>
      </c>
      <c r="D22" s="35" t="s">
        <v>35</v>
      </c>
      <c r="E22" s="42" t="s">
        <v>5</v>
      </c>
      <c r="F22" s="44" t="s">
        <v>154</v>
      </c>
      <c r="G22" s="42" t="s">
        <v>40</v>
      </c>
      <c r="H22" s="43" t="s">
        <v>41</v>
      </c>
      <c r="I22" s="42" t="s">
        <v>38</v>
      </c>
      <c r="J22" s="42" t="s">
        <v>44</v>
      </c>
      <c r="L22" s="21"/>
      <c r="M22" s="21"/>
      <c r="N22" s="21"/>
      <c r="O22" s="21"/>
      <c r="P22" s="21"/>
    </row>
    <row r="23" spans="1:16" ht="13.5" customHeight="1" x14ac:dyDescent="0.2">
      <c r="A23" s="41" t="s">
        <v>7</v>
      </c>
      <c r="B23" s="39">
        <f t="shared" ref="B23" si="11">IF(A23="QA",COUNTIF(A$7:A23,"QA")+3100,IF(A23="QV",COUNTIF(A$7:A23,"QV")+3300,IF(A23="QD",COUNTIF(A$7:A23,"QD")+3500,COUNTIF(A$7:A23,"QP")+3700)))</f>
        <v>3510</v>
      </c>
      <c r="C23" s="34">
        <v>39</v>
      </c>
      <c r="D23" s="35" t="s">
        <v>33</v>
      </c>
      <c r="E23" s="42" t="s">
        <v>108</v>
      </c>
      <c r="F23" s="44" t="s">
        <v>109</v>
      </c>
      <c r="G23" s="42" t="s">
        <v>40</v>
      </c>
      <c r="H23" s="43" t="s">
        <v>41</v>
      </c>
      <c r="I23" s="42" t="s">
        <v>38</v>
      </c>
      <c r="J23" s="42" t="s">
        <v>110</v>
      </c>
      <c r="L23" s="21"/>
      <c r="M23" s="21"/>
      <c r="N23" s="21"/>
      <c r="O23" s="21"/>
      <c r="P23" s="21"/>
    </row>
    <row r="24" spans="1:16" ht="13.5" customHeight="1" x14ac:dyDescent="0.2">
      <c r="A24" s="41"/>
      <c r="B24" s="39"/>
      <c r="C24" s="34"/>
      <c r="D24" s="35"/>
      <c r="E24" s="42"/>
      <c r="F24" s="44"/>
      <c r="G24" s="42"/>
      <c r="H24" s="43"/>
      <c r="I24" s="42"/>
      <c r="J24" s="42"/>
      <c r="L24" s="21"/>
      <c r="M24" s="21"/>
      <c r="N24" s="21"/>
      <c r="O24" s="21"/>
      <c r="P24" s="21"/>
    </row>
    <row r="25" spans="1:16" ht="13.5" customHeight="1" x14ac:dyDescent="0.2">
      <c r="A25" s="41" t="s">
        <v>7</v>
      </c>
      <c r="B25" s="39">
        <f t="shared" si="8"/>
        <v>3511</v>
      </c>
      <c r="C25" s="34">
        <f t="shared" si="9"/>
        <v>39</v>
      </c>
      <c r="D25" s="35" t="s">
        <v>33</v>
      </c>
      <c r="E25" s="42" t="s">
        <v>34</v>
      </c>
      <c r="F25" s="44" t="s">
        <v>50</v>
      </c>
      <c r="G25" s="42" t="s">
        <v>40</v>
      </c>
      <c r="H25" s="43" t="s">
        <v>41</v>
      </c>
      <c r="I25" s="42" t="s">
        <v>38</v>
      </c>
      <c r="J25" s="42" t="s">
        <v>45</v>
      </c>
      <c r="L25" s="21">
        <v>31</v>
      </c>
      <c r="M25" s="21">
        <v>4</v>
      </c>
      <c r="N25" s="21">
        <v>2</v>
      </c>
      <c r="O25" s="21">
        <v>2</v>
      </c>
      <c r="P25" s="21">
        <f t="shared" si="10"/>
        <v>35</v>
      </c>
    </row>
    <row r="26" spans="1:16" ht="13.5" customHeight="1" x14ac:dyDescent="0.2">
      <c r="A26" s="41" t="s">
        <v>7</v>
      </c>
      <c r="B26" s="39">
        <f t="shared" ref="B26:B32" si="12">IF(A26="QA",COUNTIF(A$7:A26,"QA")+3100,IF(A26="QV",COUNTIF(A$7:A26,"QV")+3300,IF(A26="QD",COUNTIF(A$7:A26,"QD")+3500,COUNTIF(A$7:A26,"QP")+3700)))</f>
        <v>3512</v>
      </c>
      <c r="C26" s="34">
        <f t="shared" ref="C26:C29" si="13">CEILING(SUM(L26:O26),1)</f>
        <v>39</v>
      </c>
      <c r="D26" s="35" t="s">
        <v>33</v>
      </c>
      <c r="E26" s="42" t="s">
        <v>34</v>
      </c>
      <c r="F26" s="44" t="s">
        <v>43</v>
      </c>
      <c r="G26" s="42" t="s">
        <v>40</v>
      </c>
      <c r="H26" s="43" t="s">
        <v>41</v>
      </c>
      <c r="I26" s="42" t="s">
        <v>38</v>
      </c>
      <c r="J26" s="42" t="s">
        <v>45</v>
      </c>
      <c r="L26" s="21">
        <v>31</v>
      </c>
      <c r="M26" s="21">
        <v>4</v>
      </c>
      <c r="N26" s="21">
        <v>2</v>
      </c>
      <c r="O26" s="21">
        <v>2</v>
      </c>
      <c r="P26" s="21">
        <f t="shared" ref="P26:P29" si="14">L26+M26</f>
        <v>35</v>
      </c>
    </row>
    <row r="27" spans="1:16" ht="13.5" customHeight="1" x14ac:dyDescent="0.2">
      <c r="A27" s="41" t="s">
        <v>7</v>
      </c>
      <c r="B27" s="39">
        <f t="shared" si="12"/>
        <v>3513</v>
      </c>
      <c r="C27" s="34">
        <f t="shared" si="13"/>
        <v>39</v>
      </c>
      <c r="D27" s="35" t="s">
        <v>33</v>
      </c>
      <c r="E27" s="42" t="s">
        <v>34</v>
      </c>
      <c r="F27" s="44" t="s">
        <v>43</v>
      </c>
      <c r="G27" s="42" t="s">
        <v>40</v>
      </c>
      <c r="H27" s="43" t="s">
        <v>41</v>
      </c>
      <c r="I27" s="42" t="s">
        <v>38</v>
      </c>
      <c r="J27" s="42" t="s">
        <v>45</v>
      </c>
      <c r="L27" s="21">
        <v>31</v>
      </c>
      <c r="M27" s="21">
        <v>4</v>
      </c>
      <c r="N27" s="21">
        <v>2</v>
      </c>
      <c r="O27" s="21">
        <v>2</v>
      </c>
      <c r="P27" s="21">
        <f t="shared" si="14"/>
        <v>35</v>
      </c>
    </row>
    <row r="28" spans="1:16" ht="13.5" customHeight="1" x14ac:dyDescent="0.2">
      <c r="A28" s="41" t="s">
        <v>7</v>
      </c>
      <c r="B28" s="39">
        <f t="shared" si="12"/>
        <v>3514</v>
      </c>
      <c r="C28" s="34">
        <f t="shared" si="13"/>
        <v>39</v>
      </c>
      <c r="D28" s="35" t="s">
        <v>33</v>
      </c>
      <c r="E28" s="42" t="s">
        <v>34</v>
      </c>
      <c r="F28" s="44" t="s">
        <v>43</v>
      </c>
      <c r="G28" s="42" t="s">
        <v>40</v>
      </c>
      <c r="H28" s="43" t="s">
        <v>41</v>
      </c>
      <c r="I28" s="42" t="s">
        <v>38</v>
      </c>
      <c r="J28" s="42" t="s">
        <v>45</v>
      </c>
      <c r="L28" s="21">
        <v>31</v>
      </c>
      <c r="M28" s="21">
        <v>4</v>
      </c>
      <c r="N28" s="21">
        <v>2</v>
      </c>
      <c r="O28" s="21">
        <v>2</v>
      </c>
      <c r="P28" s="21">
        <f t="shared" si="14"/>
        <v>35</v>
      </c>
    </row>
    <row r="29" spans="1:16" ht="13.5" customHeight="1" x14ac:dyDescent="0.2">
      <c r="A29" s="41" t="s">
        <v>1</v>
      </c>
      <c r="B29" s="39">
        <f t="shared" si="12"/>
        <v>3103</v>
      </c>
      <c r="C29" s="34">
        <f t="shared" si="13"/>
        <v>39</v>
      </c>
      <c r="D29" s="35" t="s">
        <v>36</v>
      </c>
      <c r="E29" s="42" t="s">
        <v>2</v>
      </c>
      <c r="F29" s="44" t="s">
        <v>42</v>
      </c>
      <c r="G29" s="42" t="s">
        <v>40</v>
      </c>
      <c r="H29" s="43" t="s">
        <v>41</v>
      </c>
      <c r="I29" s="42" t="s">
        <v>38</v>
      </c>
      <c r="J29" s="42" t="s">
        <v>45</v>
      </c>
      <c r="L29" s="21">
        <v>31</v>
      </c>
      <c r="M29" s="21">
        <v>4</v>
      </c>
      <c r="N29" s="21">
        <v>2</v>
      </c>
      <c r="O29" s="21">
        <v>2</v>
      </c>
      <c r="P29" s="21">
        <f t="shared" si="14"/>
        <v>35</v>
      </c>
    </row>
    <row r="30" spans="1:16" ht="13.5" customHeight="1" x14ac:dyDescent="0.2">
      <c r="A30" s="41"/>
      <c r="B30" s="39"/>
      <c r="C30" s="34"/>
      <c r="D30" s="35"/>
      <c r="E30" s="42"/>
      <c r="F30" s="44"/>
      <c r="G30" s="42"/>
      <c r="H30" s="43"/>
      <c r="I30" s="42"/>
      <c r="J30" s="42"/>
      <c r="L30" s="21"/>
      <c r="M30" s="21"/>
      <c r="N30" s="21"/>
      <c r="O30" s="21"/>
      <c r="P30" s="21"/>
    </row>
    <row r="31" spans="1:16" ht="13.5" customHeight="1" x14ac:dyDescent="0.2">
      <c r="A31" s="41" t="s">
        <v>7</v>
      </c>
      <c r="B31" s="39">
        <f t="shared" si="12"/>
        <v>3515</v>
      </c>
      <c r="C31" s="34">
        <v>55</v>
      </c>
      <c r="D31" s="35" t="s">
        <v>33</v>
      </c>
      <c r="E31" s="42" t="s">
        <v>8</v>
      </c>
      <c r="F31" s="44" t="s">
        <v>50</v>
      </c>
      <c r="G31" s="42" t="s">
        <v>40</v>
      </c>
      <c r="H31" s="43" t="s">
        <v>41</v>
      </c>
      <c r="I31" s="42" t="s">
        <v>38</v>
      </c>
      <c r="J31" s="42" t="s">
        <v>49</v>
      </c>
      <c r="L31" s="21"/>
      <c r="M31" s="21"/>
      <c r="N31" s="21"/>
      <c r="O31" s="21"/>
      <c r="P31" s="21"/>
    </row>
    <row r="32" spans="1:16" ht="13.5" customHeight="1" x14ac:dyDescent="0.2">
      <c r="A32" s="41" t="s">
        <v>7</v>
      </c>
      <c r="B32" s="39">
        <f t="shared" si="12"/>
        <v>3516</v>
      </c>
      <c r="C32" s="34">
        <v>55</v>
      </c>
      <c r="D32" s="35" t="s">
        <v>33</v>
      </c>
      <c r="E32" s="42" t="s">
        <v>8</v>
      </c>
      <c r="F32" s="44" t="s">
        <v>43</v>
      </c>
      <c r="G32" s="42" t="s">
        <v>40</v>
      </c>
      <c r="H32" s="43" t="s">
        <v>41</v>
      </c>
      <c r="I32" s="42" t="s">
        <v>38</v>
      </c>
      <c r="J32" s="42" t="s">
        <v>49</v>
      </c>
      <c r="L32" s="21"/>
      <c r="M32" s="21"/>
      <c r="N32" s="21"/>
      <c r="O32" s="21"/>
      <c r="P32" s="21"/>
    </row>
    <row r="33" spans="1:16" ht="13.5" customHeight="1" x14ac:dyDescent="0.2">
      <c r="A33" s="41" t="s">
        <v>7</v>
      </c>
      <c r="B33" s="39">
        <f t="shared" ref="B33:B39" si="15">IF(A33="QA",COUNTIF(A$7:A33,"QA")+3100,IF(A33="QV",COUNTIF(A$7:A33,"QV")+3300,IF(A33="QD",COUNTIF(A$7:A33,"QD")+3500,COUNTIF(A$7:A33,"QP")+3700)))</f>
        <v>3517</v>
      </c>
      <c r="C33" s="34">
        <v>55</v>
      </c>
      <c r="D33" s="35" t="s">
        <v>33</v>
      </c>
      <c r="E33" s="42" t="s">
        <v>8</v>
      </c>
      <c r="F33" s="44" t="s">
        <v>43</v>
      </c>
      <c r="G33" s="42" t="s">
        <v>40</v>
      </c>
      <c r="H33" s="43" t="s">
        <v>41</v>
      </c>
      <c r="I33" s="42" t="s">
        <v>38</v>
      </c>
      <c r="J33" s="42" t="s">
        <v>49</v>
      </c>
      <c r="L33" s="21"/>
      <c r="M33" s="21"/>
      <c r="N33" s="21"/>
      <c r="O33" s="21"/>
      <c r="P33" s="21"/>
    </row>
    <row r="34" spans="1:16" ht="13.5" customHeight="1" x14ac:dyDescent="0.2">
      <c r="A34" s="41" t="s">
        <v>7</v>
      </c>
      <c r="B34" s="39">
        <f t="shared" si="15"/>
        <v>3518</v>
      </c>
      <c r="C34" s="34">
        <v>55</v>
      </c>
      <c r="D34" s="35" t="s">
        <v>33</v>
      </c>
      <c r="E34" s="42" t="s">
        <v>8</v>
      </c>
      <c r="F34" s="44" t="s">
        <v>43</v>
      </c>
      <c r="G34" s="42" t="s">
        <v>40</v>
      </c>
      <c r="H34" s="43" t="s">
        <v>41</v>
      </c>
      <c r="I34" s="42" t="s">
        <v>38</v>
      </c>
      <c r="J34" s="42" t="s">
        <v>49</v>
      </c>
      <c r="L34" s="21"/>
      <c r="M34" s="21"/>
      <c r="N34" s="21"/>
      <c r="O34" s="21"/>
      <c r="P34" s="21"/>
    </row>
    <row r="35" spans="1:16" ht="13.5" customHeight="1" x14ac:dyDescent="0.2">
      <c r="A35" s="41"/>
      <c r="B35" s="39"/>
      <c r="C35" s="34"/>
      <c r="D35" s="35"/>
      <c r="E35" s="42"/>
      <c r="F35" s="44"/>
      <c r="G35" s="42"/>
      <c r="H35" s="43"/>
      <c r="I35" s="42"/>
      <c r="J35" s="42"/>
      <c r="L35" s="21"/>
      <c r="M35" s="21"/>
      <c r="N35" s="21"/>
      <c r="O35" s="21"/>
      <c r="P35" s="21"/>
    </row>
    <row r="36" spans="1:16" ht="13.5" customHeight="1" x14ac:dyDescent="0.2">
      <c r="A36" s="41" t="s">
        <v>7</v>
      </c>
      <c r="B36" s="39">
        <f t="shared" si="15"/>
        <v>3519</v>
      </c>
      <c r="C36" s="34">
        <v>32</v>
      </c>
      <c r="D36" s="35" t="s">
        <v>33</v>
      </c>
      <c r="E36" s="42" t="s">
        <v>8</v>
      </c>
      <c r="F36" s="44" t="s">
        <v>50</v>
      </c>
      <c r="G36" s="42" t="s">
        <v>40</v>
      </c>
      <c r="H36" s="43" t="s">
        <v>41</v>
      </c>
      <c r="I36" s="42" t="s">
        <v>38</v>
      </c>
      <c r="J36" s="42" t="s">
        <v>51</v>
      </c>
      <c r="L36" s="21"/>
      <c r="M36" s="21"/>
      <c r="N36" s="21"/>
      <c r="O36" s="21"/>
      <c r="P36" s="21"/>
    </row>
    <row r="37" spans="1:16" ht="13.5" customHeight="1" x14ac:dyDescent="0.2">
      <c r="A37" s="41" t="s">
        <v>7</v>
      </c>
      <c r="B37" s="39">
        <f t="shared" si="15"/>
        <v>3520</v>
      </c>
      <c r="C37" s="34">
        <v>32</v>
      </c>
      <c r="D37" s="35" t="s">
        <v>33</v>
      </c>
      <c r="E37" s="42" t="s">
        <v>8</v>
      </c>
      <c r="F37" s="44" t="s">
        <v>43</v>
      </c>
      <c r="G37" s="42" t="s">
        <v>40</v>
      </c>
      <c r="H37" s="43" t="s">
        <v>41</v>
      </c>
      <c r="I37" s="42" t="s">
        <v>38</v>
      </c>
      <c r="J37" s="42" t="s">
        <v>51</v>
      </c>
      <c r="L37" s="21"/>
      <c r="M37" s="21"/>
      <c r="N37" s="21"/>
      <c r="O37" s="21"/>
      <c r="P37" s="21"/>
    </row>
    <row r="38" spans="1:16" ht="13.5" customHeight="1" x14ac:dyDescent="0.2">
      <c r="A38" s="41" t="s">
        <v>7</v>
      </c>
      <c r="B38" s="39">
        <f t="shared" si="15"/>
        <v>3521</v>
      </c>
      <c r="C38" s="34">
        <v>32</v>
      </c>
      <c r="D38" s="35" t="s">
        <v>33</v>
      </c>
      <c r="E38" s="42" t="s">
        <v>8</v>
      </c>
      <c r="F38" s="44" t="s">
        <v>50</v>
      </c>
      <c r="G38" s="42" t="s">
        <v>40</v>
      </c>
      <c r="H38" s="43" t="s">
        <v>41</v>
      </c>
      <c r="I38" s="42" t="s">
        <v>38</v>
      </c>
      <c r="J38" s="42" t="s">
        <v>52</v>
      </c>
      <c r="L38" s="21"/>
      <c r="M38" s="21"/>
      <c r="N38" s="21"/>
      <c r="O38" s="21"/>
      <c r="P38" s="21"/>
    </row>
    <row r="39" spans="1:16" ht="13.5" customHeight="1" x14ac:dyDescent="0.2">
      <c r="A39" s="41" t="s">
        <v>7</v>
      </c>
      <c r="B39" s="39">
        <f t="shared" si="15"/>
        <v>3522</v>
      </c>
      <c r="C39" s="34">
        <v>32</v>
      </c>
      <c r="D39" s="35" t="s">
        <v>33</v>
      </c>
      <c r="E39" s="42" t="s">
        <v>8</v>
      </c>
      <c r="F39" s="44" t="s">
        <v>43</v>
      </c>
      <c r="G39" s="42" t="s">
        <v>40</v>
      </c>
      <c r="H39" s="43" t="s">
        <v>41</v>
      </c>
      <c r="I39" s="42" t="s">
        <v>38</v>
      </c>
      <c r="J39" s="42" t="s">
        <v>52</v>
      </c>
      <c r="L39" s="21"/>
      <c r="M39" s="21"/>
      <c r="N39" s="21"/>
      <c r="O39" s="21"/>
      <c r="P39" s="21"/>
    </row>
    <row r="40" spans="1:16" ht="13.5" customHeight="1" x14ac:dyDescent="0.2">
      <c r="A40" s="41"/>
      <c r="B40" s="39"/>
      <c r="C40" s="34"/>
      <c r="D40" s="35"/>
      <c r="E40" s="42"/>
      <c r="F40" s="44"/>
      <c r="G40" s="42"/>
      <c r="H40" s="43"/>
      <c r="I40" s="42"/>
      <c r="J40" s="42"/>
      <c r="L40" s="21"/>
      <c r="M40" s="21"/>
      <c r="N40" s="21"/>
      <c r="O40" s="21"/>
      <c r="P40" s="21"/>
    </row>
    <row r="41" spans="1:16" ht="13.5" customHeight="1" x14ac:dyDescent="0.2">
      <c r="A41" s="41" t="s">
        <v>7</v>
      </c>
      <c r="B41" s="39">
        <f t="shared" ref="B41:B44" si="16">IF(A41="QA",COUNTIF(A$7:A41,"QA")+3100,IF(A41="QV",COUNTIF(A$7:A41,"QV")+3300,IF(A41="QD",COUNTIF(A$7:A41,"QD")+3500,COUNTIF(A$7:A41,"QP")+3700)))</f>
        <v>3523</v>
      </c>
      <c r="C41" s="34">
        <v>10</v>
      </c>
      <c r="D41" s="35" t="s">
        <v>33</v>
      </c>
      <c r="E41" s="42" t="s">
        <v>8</v>
      </c>
      <c r="F41" s="44" t="s">
        <v>50</v>
      </c>
      <c r="G41" s="42" t="s">
        <v>40</v>
      </c>
      <c r="H41" s="43" t="s">
        <v>41</v>
      </c>
      <c r="I41" s="42" t="s">
        <v>38</v>
      </c>
      <c r="J41" s="42" t="s">
        <v>68</v>
      </c>
      <c r="L41" s="21"/>
      <c r="M41" s="21"/>
      <c r="N41" s="21"/>
      <c r="O41" s="21"/>
      <c r="P41" s="21"/>
    </row>
    <row r="42" spans="1:16" ht="13.5" customHeight="1" x14ac:dyDescent="0.2">
      <c r="A42" s="41" t="s">
        <v>7</v>
      </c>
      <c r="B42" s="39">
        <f t="shared" si="16"/>
        <v>3524</v>
      </c>
      <c r="C42" s="34">
        <v>10</v>
      </c>
      <c r="D42" s="35" t="s">
        <v>33</v>
      </c>
      <c r="E42" s="42" t="s">
        <v>8</v>
      </c>
      <c r="F42" s="44" t="s">
        <v>43</v>
      </c>
      <c r="G42" s="42" t="s">
        <v>40</v>
      </c>
      <c r="H42" s="43" t="s">
        <v>41</v>
      </c>
      <c r="I42" s="42" t="s">
        <v>38</v>
      </c>
      <c r="J42" s="42" t="s">
        <v>68</v>
      </c>
      <c r="L42" s="21"/>
      <c r="M42" s="21"/>
      <c r="N42" s="21"/>
      <c r="O42" s="21"/>
      <c r="P42" s="21"/>
    </row>
    <row r="43" spans="1:16" ht="13.5" customHeight="1" x14ac:dyDescent="0.2">
      <c r="A43" s="41" t="s">
        <v>7</v>
      </c>
      <c r="B43" s="39">
        <f t="shared" si="16"/>
        <v>3525</v>
      </c>
      <c r="C43" s="34">
        <v>10</v>
      </c>
      <c r="D43" s="35" t="s">
        <v>33</v>
      </c>
      <c r="E43" s="42" t="s">
        <v>8</v>
      </c>
      <c r="F43" s="44" t="s">
        <v>43</v>
      </c>
      <c r="G43" s="42" t="s">
        <v>40</v>
      </c>
      <c r="H43" s="43" t="s">
        <v>41</v>
      </c>
      <c r="I43" s="42" t="s">
        <v>38</v>
      </c>
      <c r="J43" s="42" t="s">
        <v>68</v>
      </c>
      <c r="L43" s="21"/>
      <c r="M43" s="21"/>
      <c r="N43" s="21"/>
      <c r="O43" s="21"/>
      <c r="P43" s="21"/>
    </row>
    <row r="44" spans="1:16" ht="13.5" customHeight="1" x14ac:dyDescent="0.2">
      <c r="A44" s="41" t="s">
        <v>7</v>
      </c>
      <c r="B44" s="39">
        <f t="shared" si="16"/>
        <v>3526</v>
      </c>
      <c r="C44" s="34">
        <v>10</v>
      </c>
      <c r="D44" s="35" t="s">
        <v>33</v>
      </c>
      <c r="E44" s="42" t="s">
        <v>8</v>
      </c>
      <c r="F44" s="44" t="s">
        <v>43</v>
      </c>
      <c r="G44" s="42" t="s">
        <v>40</v>
      </c>
      <c r="H44" s="43" t="s">
        <v>41</v>
      </c>
      <c r="I44" s="42" t="s">
        <v>38</v>
      </c>
      <c r="J44" s="42" t="s">
        <v>68</v>
      </c>
      <c r="L44" s="21"/>
      <c r="M44" s="21"/>
      <c r="N44" s="21"/>
      <c r="O44" s="21"/>
      <c r="P44" s="21"/>
    </row>
    <row r="45" spans="1:16" ht="13.5" customHeight="1" x14ac:dyDescent="0.2">
      <c r="A45" s="41" t="s">
        <v>1</v>
      </c>
      <c r="B45" s="39">
        <f>IF(A45="QA",COUNTIF(A$7:A45,"QA")+3100,IF(A45="QV",COUNTIF(A$7:A45,"QV")+3300,IF(A45="QD",COUNTIF(A$7:A45,"QD")+3500,COUNTIF(A$7:A45,"QP")+3700)))</f>
        <v>3104</v>
      </c>
      <c r="C45" s="34">
        <v>10</v>
      </c>
      <c r="D45" s="35" t="s">
        <v>36</v>
      </c>
      <c r="E45" s="42" t="s">
        <v>2</v>
      </c>
      <c r="F45" s="44" t="s">
        <v>42</v>
      </c>
      <c r="G45" s="42" t="s">
        <v>40</v>
      </c>
      <c r="H45" s="43" t="s">
        <v>41</v>
      </c>
      <c r="I45" s="42" t="s">
        <v>38</v>
      </c>
      <c r="J45" s="42" t="s">
        <v>68</v>
      </c>
      <c r="L45" s="21"/>
      <c r="M45" s="21"/>
      <c r="N45" s="21"/>
      <c r="O45" s="21"/>
      <c r="P45" s="21"/>
    </row>
    <row r="46" spans="1:16" ht="13.5" customHeight="1" x14ac:dyDescent="0.2">
      <c r="A46" s="41" t="s">
        <v>159</v>
      </c>
      <c r="B46" s="39">
        <f>IF(A46="QA",COUNTIF(A$7:A46,"QA")+3100,IF(A46="QV",COUNTIF(A$7:A46,"QV")+3300,IF(A46="QD",COUNTIF(A$7:A46,"QD")+3500,COUNTIF(A$7:A46,"QP")+3700)))</f>
        <v>3305</v>
      </c>
      <c r="C46" s="34">
        <v>10</v>
      </c>
      <c r="D46" s="35" t="s">
        <v>35</v>
      </c>
      <c r="E46" s="42"/>
      <c r="F46" s="44" t="s">
        <v>154</v>
      </c>
      <c r="G46" s="42" t="s">
        <v>40</v>
      </c>
      <c r="H46" s="43" t="s">
        <v>41</v>
      </c>
      <c r="I46" s="42" t="s">
        <v>38</v>
      </c>
      <c r="J46" s="42" t="s">
        <v>68</v>
      </c>
      <c r="L46" s="21"/>
      <c r="M46" s="21"/>
      <c r="N46" s="21"/>
      <c r="O46" s="21"/>
      <c r="P46" s="21"/>
    </row>
    <row r="47" spans="1:16" ht="13.5" customHeight="1" x14ac:dyDescent="0.2">
      <c r="A47" s="41" t="s">
        <v>159</v>
      </c>
      <c r="B47" s="39">
        <f>IF(A47="QA",COUNTIF(A$7:A47,"QA")+3100,IF(A47="QV",COUNTIF(A$7:A47,"QV")+3300,IF(A47="QD",COUNTIF(A$7:A47,"QD")+3500,COUNTIF(A$7:A47,"QP")+3700)))</f>
        <v>3306</v>
      </c>
      <c r="C47" s="34">
        <v>10</v>
      </c>
      <c r="D47" s="35" t="s">
        <v>35</v>
      </c>
      <c r="E47" s="42"/>
      <c r="F47" s="44" t="s">
        <v>154</v>
      </c>
      <c r="G47" s="42" t="s">
        <v>40</v>
      </c>
      <c r="H47" s="43" t="s">
        <v>41</v>
      </c>
      <c r="I47" s="42" t="s">
        <v>38</v>
      </c>
      <c r="J47" s="42" t="s">
        <v>68</v>
      </c>
      <c r="L47" s="21"/>
      <c r="M47" s="21"/>
      <c r="N47" s="21"/>
      <c r="O47" s="21"/>
      <c r="P47" s="21"/>
    </row>
    <row r="48" spans="1:16" ht="13.5" customHeight="1" x14ac:dyDescent="0.2">
      <c r="A48" s="41"/>
      <c r="B48" s="39"/>
      <c r="C48" s="34"/>
      <c r="D48" s="35"/>
      <c r="E48" s="42"/>
      <c r="F48" s="44"/>
      <c r="G48" s="42"/>
      <c r="H48" s="43"/>
      <c r="I48" s="42"/>
      <c r="J48" s="42"/>
      <c r="L48" s="21"/>
      <c r="M48" s="21"/>
      <c r="N48" s="21"/>
      <c r="O48" s="21"/>
      <c r="P48" s="21"/>
    </row>
    <row r="49" spans="1:16" ht="13.5" customHeight="1" x14ac:dyDescent="0.2">
      <c r="A49" s="41" t="s">
        <v>1</v>
      </c>
      <c r="B49" s="39">
        <f>IF(A49="QA",COUNTIF(A$7:A49,"QA")+3100,IF(A49="QV",COUNTIF(A$7:A49,"QV")+3300,IF(A49="QD",COUNTIF(A$7:A49,"QD")+3500,COUNTIF(A$7:A49,"QP")+3700)))</f>
        <v>3105</v>
      </c>
      <c r="C49" s="34">
        <v>39</v>
      </c>
      <c r="D49" s="35" t="s">
        <v>33</v>
      </c>
      <c r="E49" s="42" t="s">
        <v>103</v>
      </c>
      <c r="F49" s="44" t="s">
        <v>106</v>
      </c>
      <c r="G49" s="42" t="s">
        <v>40</v>
      </c>
      <c r="H49" s="43" t="s">
        <v>41</v>
      </c>
      <c r="I49" s="42" t="s">
        <v>38</v>
      </c>
      <c r="J49" s="42" t="s">
        <v>105</v>
      </c>
      <c r="L49" s="21"/>
      <c r="M49" s="21"/>
      <c r="N49" s="21"/>
      <c r="O49" s="21"/>
      <c r="P49" s="21"/>
    </row>
    <row r="50" spans="1:16" ht="13.5" customHeight="1" x14ac:dyDescent="0.2">
      <c r="A50" s="41"/>
      <c r="B50" s="39"/>
      <c r="C50" s="34"/>
      <c r="D50" s="35"/>
      <c r="E50" s="42"/>
      <c r="F50" s="44"/>
      <c r="G50" s="42"/>
      <c r="H50" s="43"/>
      <c r="I50" s="42"/>
      <c r="J50" s="42"/>
      <c r="L50" s="21"/>
      <c r="M50" s="21"/>
      <c r="N50" s="21"/>
      <c r="O50" s="21"/>
      <c r="P50" s="21"/>
    </row>
    <row r="51" spans="1:16" ht="13.5" customHeight="1" x14ac:dyDescent="0.2">
      <c r="A51" s="41" t="s">
        <v>4</v>
      </c>
      <c r="B51" s="39">
        <f>IF(A51="QA",COUNTIF(A$7:A51,"QA")+3100,IF(A51="QV",COUNTIF(A$7:A51,"QV")+3300,IF(A51="QD",COUNTIF(A$7:A51,"QD")+3500,COUNTIF(A$7:A51,"QP")+3700)))</f>
        <v>3307</v>
      </c>
      <c r="C51" s="34">
        <v>40</v>
      </c>
      <c r="D51" s="35" t="s">
        <v>48</v>
      </c>
      <c r="E51" s="42" t="s">
        <v>71</v>
      </c>
      <c r="F51" s="44" t="s">
        <v>47</v>
      </c>
      <c r="G51" s="42" t="s">
        <v>40</v>
      </c>
      <c r="H51" s="43" t="s">
        <v>46</v>
      </c>
      <c r="I51" s="42" t="s">
        <v>38</v>
      </c>
      <c r="J51" s="42" t="s">
        <v>56</v>
      </c>
      <c r="L51" s="21"/>
      <c r="M51" s="21"/>
      <c r="N51" s="21"/>
      <c r="O51" s="21"/>
      <c r="P51" s="21"/>
    </row>
    <row r="52" spans="1:16" ht="13.5" customHeight="1" x14ac:dyDescent="0.2">
      <c r="A52" s="41" t="s">
        <v>4</v>
      </c>
      <c r="B52" s="39">
        <f>IF(A52="QA",COUNTIF(A$7:A52,"QA")+3100,IF(A52="QV",COUNTIF(A$7:A52,"QV")+3300,IF(A52="QD",COUNTIF(A$7:A52,"QD")+3500,COUNTIF(A$7:A52,"QP")+3700)))</f>
        <v>3308</v>
      </c>
      <c r="C52" s="34">
        <v>40</v>
      </c>
      <c r="D52" s="35" t="s">
        <v>48</v>
      </c>
      <c r="E52" s="42" t="s">
        <v>71</v>
      </c>
      <c r="F52" s="44" t="s">
        <v>47</v>
      </c>
      <c r="G52" s="42" t="s">
        <v>40</v>
      </c>
      <c r="H52" s="43" t="s">
        <v>46</v>
      </c>
      <c r="I52" s="42" t="s">
        <v>38</v>
      </c>
      <c r="J52" s="42" t="s">
        <v>57</v>
      </c>
      <c r="L52" s="21"/>
      <c r="M52" s="21"/>
      <c r="N52" s="21"/>
      <c r="O52" s="21"/>
      <c r="P52" s="21"/>
    </row>
    <row r="53" spans="1:16" ht="13.5" customHeight="1" x14ac:dyDescent="0.2">
      <c r="A53" s="41"/>
      <c r="B53" s="39"/>
      <c r="C53" s="34"/>
      <c r="D53" s="35"/>
      <c r="E53" s="42"/>
      <c r="F53" s="44"/>
      <c r="G53" s="42"/>
      <c r="H53" s="43"/>
      <c r="I53" s="42"/>
      <c r="J53" s="42"/>
      <c r="L53" s="21"/>
      <c r="M53" s="21"/>
      <c r="N53" s="21"/>
      <c r="O53" s="21"/>
      <c r="P53" s="21"/>
    </row>
    <row r="54" spans="1:16" ht="13.5" customHeight="1" x14ac:dyDescent="0.2">
      <c r="A54" s="41" t="s">
        <v>70</v>
      </c>
      <c r="B54" s="39">
        <f t="shared" ref="B54:B57" si="17">IF(A54="QA",COUNTIF(A$7:A54,"QA")+3100,IF(A54="QV",COUNTIF(A$7:A54,"QV")+3300,IF(A54="QD",COUNTIF(A$7:A54,"QD")+3500,COUNTIF(A$7:A54,"QP")+3700)))</f>
        <v>3701</v>
      </c>
      <c r="C54" s="34">
        <v>20</v>
      </c>
      <c r="D54" s="35" t="s">
        <v>127</v>
      </c>
      <c r="E54" s="42" t="s">
        <v>2</v>
      </c>
      <c r="F54" s="44" t="s">
        <v>55</v>
      </c>
      <c r="G54" s="42" t="s">
        <v>53</v>
      </c>
      <c r="H54" s="43" t="s">
        <v>54</v>
      </c>
      <c r="I54" s="42" t="s">
        <v>66</v>
      </c>
      <c r="J54" s="42" t="s">
        <v>58</v>
      </c>
      <c r="L54" s="21"/>
      <c r="M54" s="21"/>
      <c r="N54" s="21"/>
      <c r="O54" s="21"/>
      <c r="P54" s="21"/>
    </row>
    <row r="55" spans="1:16" ht="13.5" customHeight="1" x14ac:dyDescent="0.2">
      <c r="A55" s="41" t="s">
        <v>70</v>
      </c>
      <c r="B55" s="39">
        <f t="shared" si="17"/>
        <v>3702</v>
      </c>
      <c r="C55" s="34">
        <v>20</v>
      </c>
      <c r="D55" s="35" t="s">
        <v>127</v>
      </c>
      <c r="E55" s="42" t="s">
        <v>2</v>
      </c>
      <c r="F55" s="44" t="s">
        <v>55</v>
      </c>
      <c r="G55" s="42" t="s">
        <v>53</v>
      </c>
      <c r="H55" s="43" t="s">
        <v>54</v>
      </c>
      <c r="I55" s="42" t="s">
        <v>66</v>
      </c>
      <c r="J55" s="42" t="s">
        <v>58</v>
      </c>
      <c r="L55" s="21"/>
      <c r="M55" s="21"/>
      <c r="N55" s="21"/>
      <c r="O55" s="21"/>
      <c r="P55" s="21"/>
    </row>
    <row r="56" spans="1:16" ht="13.5" customHeight="1" x14ac:dyDescent="0.2">
      <c r="A56" s="41" t="s">
        <v>70</v>
      </c>
      <c r="B56" s="39">
        <f t="shared" si="17"/>
        <v>3703</v>
      </c>
      <c r="C56" s="34">
        <v>20</v>
      </c>
      <c r="D56" s="35" t="s">
        <v>127</v>
      </c>
      <c r="E56" s="42" t="s">
        <v>2</v>
      </c>
      <c r="F56" s="44" t="s">
        <v>55</v>
      </c>
      <c r="G56" s="42" t="s">
        <v>53</v>
      </c>
      <c r="H56" s="43" t="s">
        <v>54</v>
      </c>
      <c r="I56" s="42" t="s">
        <v>66</v>
      </c>
      <c r="J56" s="42" t="s">
        <v>59</v>
      </c>
      <c r="L56" s="21"/>
      <c r="M56" s="21"/>
      <c r="N56" s="21"/>
      <c r="O56" s="21"/>
      <c r="P56" s="21"/>
    </row>
    <row r="57" spans="1:16" ht="13.5" customHeight="1" x14ac:dyDescent="0.2">
      <c r="A57" s="41" t="s">
        <v>70</v>
      </c>
      <c r="B57" s="39">
        <f t="shared" si="17"/>
        <v>3704</v>
      </c>
      <c r="C57" s="34">
        <v>20</v>
      </c>
      <c r="D57" s="35" t="s">
        <v>127</v>
      </c>
      <c r="E57" s="42" t="s">
        <v>2</v>
      </c>
      <c r="F57" s="44" t="s">
        <v>55</v>
      </c>
      <c r="G57" s="42" t="s">
        <v>53</v>
      </c>
      <c r="H57" s="43" t="s">
        <v>54</v>
      </c>
      <c r="I57" s="42" t="s">
        <v>66</v>
      </c>
      <c r="J57" s="42" t="s">
        <v>59</v>
      </c>
      <c r="L57" s="21"/>
      <c r="M57" s="21"/>
      <c r="N57" s="21"/>
      <c r="O57" s="21"/>
      <c r="P57" s="21"/>
    </row>
    <row r="58" spans="1:16" ht="13.5" customHeight="1" x14ac:dyDescent="0.2">
      <c r="A58" s="41" t="s">
        <v>70</v>
      </c>
      <c r="B58" s="39">
        <f t="shared" ref="B58:B59" si="18">IF(A58="QA",COUNTIF(A$7:A58,"QA")+3100,IF(A58="QV",COUNTIF(A$7:A58,"QV")+3300,IF(A58="QD",COUNTIF(A$7:A58,"QD")+3500,COUNTIF(A$7:A58,"QP")+3700)))</f>
        <v>3705</v>
      </c>
      <c r="C58" s="34">
        <v>10</v>
      </c>
      <c r="D58" s="35" t="s">
        <v>127</v>
      </c>
      <c r="E58" s="42" t="s">
        <v>2</v>
      </c>
      <c r="F58" s="44" t="s">
        <v>55</v>
      </c>
      <c r="G58" s="42" t="s">
        <v>53</v>
      </c>
      <c r="H58" s="43" t="s">
        <v>54</v>
      </c>
      <c r="I58" s="42" t="s">
        <v>66</v>
      </c>
      <c r="J58" s="42" t="s">
        <v>60</v>
      </c>
      <c r="L58" s="21"/>
      <c r="M58" s="21"/>
      <c r="N58" s="21"/>
      <c r="O58" s="21"/>
      <c r="P58" s="21"/>
    </row>
    <row r="59" spans="1:16" ht="13.5" customHeight="1" x14ac:dyDescent="0.2">
      <c r="A59" s="41" t="s">
        <v>70</v>
      </c>
      <c r="B59" s="39">
        <f t="shared" si="18"/>
        <v>3706</v>
      </c>
      <c r="C59" s="34">
        <v>15</v>
      </c>
      <c r="D59" s="35" t="s">
        <v>127</v>
      </c>
      <c r="E59" s="42" t="s">
        <v>2</v>
      </c>
      <c r="F59" s="44" t="s">
        <v>55</v>
      </c>
      <c r="G59" s="42" t="s">
        <v>53</v>
      </c>
      <c r="H59" s="43" t="s">
        <v>54</v>
      </c>
      <c r="I59" s="42" t="s">
        <v>38</v>
      </c>
      <c r="J59" s="42" t="s">
        <v>61</v>
      </c>
      <c r="L59" s="21"/>
      <c r="M59" s="21"/>
      <c r="N59" s="21"/>
      <c r="O59" s="21"/>
      <c r="P59" s="21"/>
    </row>
    <row r="60" spans="1:16" ht="13.5" customHeight="1" x14ac:dyDescent="0.2">
      <c r="A60" s="41" t="s">
        <v>70</v>
      </c>
      <c r="B60" s="39">
        <f t="shared" ref="B60:B62" si="19">IF(A60="QA",COUNTIF(A$7:A60,"QA")+3100,IF(A60="QV",COUNTIF(A$7:A60,"QV")+3300,IF(A60="QD",COUNTIF(A$7:A60,"QD")+3500,COUNTIF(A$7:A60,"QP")+3700)))</f>
        <v>3707</v>
      </c>
      <c r="C60" s="34">
        <v>15</v>
      </c>
      <c r="D60" s="35" t="s">
        <v>127</v>
      </c>
      <c r="E60" s="42" t="s">
        <v>2</v>
      </c>
      <c r="F60" s="44" t="s">
        <v>55</v>
      </c>
      <c r="G60" s="42" t="s">
        <v>53</v>
      </c>
      <c r="H60" s="43" t="s">
        <v>54</v>
      </c>
      <c r="I60" s="42" t="s">
        <v>38</v>
      </c>
      <c r="J60" s="42" t="s">
        <v>62</v>
      </c>
      <c r="L60" s="21"/>
      <c r="M60" s="21"/>
      <c r="N60" s="21"/>
      <c r="O60" s="21"/>
      <c r="P60" s="21"/>
    </row>
    <row r="61" spans="1:16" ht="13.5" customHeight="1" x14ac:dyDescent="0.2">
      <c r="A61" s="41" t="s">
        <v>70</v>
      </c>
      <c r="B61" s="39">
        <f t="shared" si="19"/>
        <v>3708</v>
      </c>
      <c r="C61" s="34">
        <v>20</v>
      </c>
      <c r="D61" s="35" t="s">
        <v>127</v>
      </c>
      <c r="E61" s="42" t="s">
        <v>2</v>
      </c>
      <c r="F61" s="44" t="s">
        <v>55</v>
      </c>
      <c r="G61" s="42" t="s">
        <v>53</v>
      </c>
      <c r="H61" s="43" t="s">
        <v>54</v>
      </c>
      <c r="I61" s="42" t="s">
        <v>38</v>
      </c>
      <c r="J61" s="42" t="s">
        <v>63</v>
      </c>
      <c r="L61" s="21"/>
      <c r="M61" s="21"/>
      <c r="N61" s="21"/>
      <c r="O61" s="21"/>
      <c r="P61" s="21"/>
    </row>
    <row r="62" spans="1:16" ht="13.5" customHeight="1" x14ac:dyDescent="0.2">
      <c r="A62" s="41" t="s">
        <v>70</v>
      </c>
      <c r="B62" s="39">
        <f t="shared" si="19"/>
        <v>3709</v>
      </c>
      <c r="C62" s="34">
        <v>20</v>
      </c>
      <c r="D62" s="35" t="s">
        <v>127</v>
      </c>
      <c r="E62" s="42" t="s">
        <v>2</v>
      </c>
      <c r="F62" s="44" t="s">
        <v>55</v>
      </c>
      <c r="G62" s="42" t="s">
        <v>53</v>
      </c>
      <c r="H62" s="43" t="s">
        <v>54</v>
      </c>
      <c r="I62" s="42" t="s">
        <v>38</v>
      </c>
      <c r="J62" s="42" t="s">
        <v>64</v>
      </c>
      <c r="L62" s="21"/>
      <c r="M62" s="21"/>
      <c r="N62" s="21"/>
      <c r="O62" s="21"/>
      <c r="P62" s="21"/>
    </row>
    <row r="63" spans="1:16" ht="13.5" customHeight="1" x14ac:dyDescent="0.2">
      <c r="A63" s="41" t="s">
        <v>70</v>
      </c>
      <c r="B63" s="39">
        <f t="shared" ref="B63:B64" si="20">IF(A63="QA",COUNTIF(A$7:A63,"QA")+3100,IF(A63="QV",COUNTIF(A$7:A63,"QV")+3300,IF(A63="QD",COUNTIF(A$7:A63,"QD")+3500,COUNTIF(A$7:A63,"QP")+3700)))</f>
        <v>3710</v>
      </c>
      <c r="C63" s="34">
        <v>15</v>
      </c>
      <c r="D63" s="35" t="s">
        <v>127</v>
      </c>
      <c r="E63" s="42" t="s">
        <v>2</v>
      </c>
      <c r="F63" s="44" t="s">
        <v>55</v>
      </c>
      <c r="G63" s="42" t="s">
        <v>53</v>
      </c>
      <c r="H63" s="43" t="s">
        <v>54</v>
      </c>
      <c r="I63" s="42" t="s">
        <v>38</v>
      </c>
      <c r="J63" s="42" t="s">
        <v>65</v>
      </c>
      <c r="L63" s="21"/>
      <c r="M63" s="21"/>
      <c r="N63" s="21"/>
      <c r="O63" s="21"/>
      <c r="P63" s="21"/>
    </row>
    <row r="64" spans="1:16" ht="13.5" customHeight="1" x14ac:dyDescent="0.2">
      <c r="A64" s="41" t="s">
        <v>70</v>
      </c>
      <c r="B64" s="39">
        <f t="shared" si="20"/>
        <v>3711</v>
      </c>
      <c r="C64" s="34">
        <v>15</v>
      </c>
      <c r="D64" s="35" t="s">
        <v>127</v>
      </c>
      <c r="E64" s="42" t="s">
        <v>2</v>
      </c>
      <c r="F64" s="44" t="s">
        <v>55</v>
      </c>
      <c r="G64" s="42" t="s">
        <v>53</v>
      </c>
      <c r="H64" s="43" t="s">
        <v>54</v>
      </c>
      <c r="I64" s="42" t="s">
        <v>38</v>
      </c>
      <c r="J64" s="42" t="s">
        <v>65</v>
      </c>
      <c r="L64" s="21"/>
      <c r="M64" s="21"/>
      <c r="N64" s="21"/>
      <c r="O64" s="21"/>
      <c r="P64" s="21"/>
    </row>
    <row r="65" spans="1:16" ht="13.5" customHeight="1" x14ac:dyDescent="0.2">
      <c r="A65" s="41"/>
      <c r="B65" s="39"/>
      <c r="C65" s="34"/>
      <c r="D65" s="35"/>
      <c r="E65" s="42"/>
      <c r="F65" s="44"/>
      <c r="G65" s="42"/>
      <c r="H65" s="43"/>
      <c r="I65" s="42"/>
      <c r="J65" s="42"/>
      <c r="L65" s="21"/>
      <c r="M65" s="21"/>
      <c r="N65" s="21"/>
      <c r="O65" s="21"/>
      <c r="P65" s="21"/>
    </row>
    <row r="66" spans="1:16" ht="13.5" customHeight="1" x14ac:dyDescent="0.2">
      <c r="A66" s="41" t="s">
        <v>1</v>
      </c>
      <c r="B66" s="39">
        <f t="shared" ref="B66" si="21">IF(A66="QA",COUNTIF(A$7:A66,"QA")+3100,IF(A66="QV",COUNTIF(A$7:A66,"QV")+3300,IF(A66="QD",COUNTIF(A$7:A66,"QD")+3500,COUNTIF(A$7:A66,"QP")+3700)))</f>
        <v>3106</v>
      </c>
      <c r="C66" s="34">
        <v>45</v>
      </c>
      <c r="D66" s="35" t="s">
        <v>128</v>
      </c>
      <c r="E66" s="42" t="s">
        <v>2</v>
      </c>
      <c r="F66" s="44" t="s">
        <v>67</v>
      </c>
      <c r="G66" s="42" t="s">
        <v>53</v>
      </c>
      <c r="H66" s="43" t="s">
        <v>54</v>
      </c>
      <c r="I66" s="42" t="s">
        <v>66</v>
      </c>
      <c r="J66" s="42" t="s">
        <v>72</v>
      </c>
      <c r="L66" s="21"/>
      <c r="M66" s="21"/>
      <c r="N66" s="21"/>
      <c r="O66" s="21"/>
      <c r="P66" s="21"/>
    </row>
    <row r="67" spans="1:16" ht="13.5" customHeight="1" x14ac:dyDescent="0.2">
      <c r="A67" s="41"/>
      <c r="B67" s="39"/>
      <c r="C67" s="34"/>
      <c r="D67" s="35"/>
      <c r="E67" s="42"/>
      <c r="F67" s="44"/>
      <c r="G67" s="42"/>
      <c r="H67" s="43"/>
      <c r="I67" s="42"/>
      <c r="J67" s="42"/>
      <c r="L67" s="21"/>
      <c r="M67" s="21"/>
      <c r="N67" s="21"/>
      <c r="O67" s="21"/>
      <c r="P67" s="21"/>
    </row>
    <row r="68" spans="1:16" ht="13.5" customHeight="1" x14ac:dyDescent="0.2">
      <c r="A68" s="41" t="s">
        <v>70</v>
      </c>
      <c r="B68" s="39">
        <f t="shared" ref="B68:B79" si="22">IF(A68="QA",COUNTIF(A$7:A68,"QA")+3100,IF(A68="QV",COUNTIF(A$7:A68,"QV")+3300,IF(A68="QD",COUNTIF(A$7:A68,"QD")+3500,COUNTIF(A$7:A68,"QP")+3700)))</f>
        <v>3712</v>
      </c>
      <c r="C68" s="34">
        <v>15</v>
      </c>
      <c r="D68" s="35" t="s">
        <v>37</v>
      </c>
      <c r="E68" s="42" t="s">
        <v>2</v>
      </c>
      <c r="F68" s="44" t="s">
        <v>130</v>
      </c>
      <c r="G68" s="42" t="s">
        <v>53</v>
      </c>
      <c r="H68" s="43" t="s">
        <v>54</v>
      </c>
      <c r="I68" s="42" t="s">
        <v>66</v>
      </c>
      <c r="J68" s="42" t="s">
        <v>142</v>
      </c>
      <c r="L68" s="21"/>
      <c r="M68" s="21"/>
      <c r="N68" s="21"/>
      <c r="O68" s="21"/>
      <c r="P68" s="21"/>
    </row>
    <row r="69" spans="1:16" ht="13.5" customHeight="1" x14ac:dyDescent="0.2">
      <c r="A69" s="41" t="s">
        <v>70</v>
      </c>
      <c r="B69" s="39">
        <f t="shared" si="22"/>
        <v>3713</v>
      </c>
      <c r="C69" s="34">
        <v>17.5</v>
      </c>
      <c r="D69" s="35" t="s">
        <v>37</v>
      </c>
      <c r="E69" s="42" t="s">
        <v>2</v>
      </c>
      <c r="F69" s="44" t="s">
        <v>131</v>
      </c>
      <c r="G69" s="42" t="s">
        <v>53</v>
      </c>
      <c r="H69" s="43" t="s">
        <v>54</v>
      </c>
      <c r="I69" s="42" t="s">
        <v>66</v>
      </c>
      <c r="J69" s="42" t="s">
        <v>143</v>
      </c>
      <c r="L69" s="21"/>
      <c r="M69" s="21"/>
      <c r="N69" s="21"/>
      <c r="O69" s="21"/>
      <c r="P69" s="21"/>
    </row>
    <row r="70" spans="1:16" ht="13.5" customHeight="1" x14ac:dyDescent="0.2">
      <c r="A70" s="41" t="s">
        <v>70</v>
      </c>
      <c r="B70" s="39">
        <f t="shared" si="22"/>
        <v>3714</v>
      </c>
      <c r="C70" s="34">
        <v>20</v>
      </c>
      <c r="D70" s="35" t="s">
        <v>37</v>
      </c>
      <c r="E70" s="42" t="s">
        <v>2</v>
      </c>
      <c r="F70" s="44" t="s">
        <v>132</v>
      </c>
      <c r="G70" s="42" t="s">
        <v>53</v>
      </c>
      <c r="H70" s="43" t="s">
        <v>54</v>
      </c>
      <c r="I70" s="42" t="s">
        <v>66</v>
      </c>
      <c r="J70" s="42" t="s">
        <v>144</v>
      </c>
      <c r="L70" s="21"/>
      <c r="M70" s="21"/>
      <c r="N70" s="21"/>
      <c r="O70" s="21"/>
      <c r="P70" s="21"/>
    </row>
    <row r="71" spans="1:16" ht="13.5" customHeight="1" x14ac:dyDescent="0.2">
      <c r="A71" s="41" t="s">
        <v>70</v>
      </c>
      <c r="B71" s="39">
        <f t="shared" si="22"/>
        <v>3715</v>
      </c>
      <c r="C71" s="34">
        <v>22.5</v>
      </c>
      <c r="D71" s="35" t="s">
        <v>37</v>
      </c>
      <c r="E71" s="42" t="s">
        <v>2</v>
      </c>
      <c r="F71" s="44" t="s">
        <v>133</v>
      </c>
      <c r="G71" s="42" t="s">
        <v>53</v>
      </c>
      <c r="H71" s="43" t="s">
        <v>54</v>
      </c>
      <c r="I71" s="42" t="s">
        <v>66</v>
      </c>
      <c r="J71" s="42" t="s">
        <v>145</v>
      </c>
      <c r="L71" s="21"/>
      <c r="M71" s="21"/>
      <c r="N71" s="21"/>
      <c r="O71" s="21"/>
      <c r="P71" s="21"/>
    </row>
    <row r="72" spans="1:16" ht="13.5" customHeight="1" x14ac:dyDescent="0.2">
      <c r="A72" s="41" t="s">
        <v>70</v>
      </c>
      <c r="B72" s="39">
        <f t="shared" si="22"/>
        <v>3716</v>
      </c>
      <c r="C72" s="34">
        <v>15</v>
      </c>
      <c r="D72" s="35" t="s">
        <v>37</v>
      </c>
      <c r="E72" s="42" t="s">
        <v>2</v>
      </c>
      <c r="F72" s="44" t="s">
        <v>134</v>
      </c>
      <c r="G72" s="42" t="s">
        <v>53</v>
      </c>
      <c r="H72" s="43" t="s">
        <v>54</v>
      </c>
      <c r="I72" s="42" t="s">
        <v>66</v>
      </c>
      <c r="J72" s="42" t="s">
        <v>146</v>
      </c>
      <c r="L72" s="21"/>
      <c r="M72" s="21"/>
      <c r="N72" s="21"/>
      <c r="O72" s="21"/>
      <c r="P72" s="21"/>
    </row>
    <row r="73" spans="1:16" ht="13.5" customHeight="1" x14ac:dyDescent="0.2">
      <c r="A73" s="41" t="s">
        <v>70</v>
      </c>
      <c r="B73" s="39">
        <f t="shared" si="22"/>
        <v>3717</v>
      </c>
      <c r="C73" s="34">
        <v>17.5</v>
      </c>
      <c r="D73" s="35" t="s">
        <v>37</v>
      </c>
      <c r="E73" s="42" t="s">
        <v>2</v>
      </c>
      <c r="F73" s="44" t="s">
        <v>135</v>
      </c>
      <c r="G73" s="42" t="s">
        <v>53</v>
      </c>
      <c r="H73" s="43" t="s">
        <v>54</v>
      </c>
      <c r="I73" s="42" t="s">
        <v>66</v>
      </c>
      <c r="J73" s="42" t="s">
        <v>147</v>
      </c>
      <c r="L73" s="21"/>
      <c r="M73" s="21"/>
      <c r="N73" s="21"/>
      <c r="O73" s="21"/>
      <c r="P73" s="21"/>
    </row>
    <row r="74" spans="1:16" ht="13.5" customHeight="1" x14ac:dyDescent="0.2">
      <c r="A74" s="41" t="s">
        <v>70</v>
      </c>
      <c r="B74" s="39">
        <f t="shared" si="22"/>
        <v>3718</v>
      </c>
      <c r="C74" s="34">
        <v>20</v>
      </c>
      <c r="D74" s="35" t="s">
        <v>37</v>
      </c>
      <c r="E74" s="42" t="s">
        <v>2</v>
      </c>
      <c r="F74" s="44" t="s">
        <v>136</v>
      </c>
      <c r="G74" s="42" t="s">
        <v>53</v>
      </c>
      <c r="H74" s="43" t="s">
        <v>54</v>
      </c>
      <c r="I74" s="42" t="s">
        <v>66</v>
      </c>
      <c r="J74" s="42" t="s">
        <v>148</v>
      </c>
      <c r="L74" s="21"/>
      <c r="M74" s="21"/>
      <c r="N74" s="21"/>
      <c r="O74" s="21"/>
      <c r="P74" s="21"/>
    </row>
    <row r="75" spans="1:16" ht="13.5" customHeight="1" x14ac:dyDescent="0.2">
      <c r="A75" s="41" t="s">
        <v>70</v>
      </c>
      <c r="B75" s="39">
        <f t="shared" si="22"/>
        <v>3719</v>
      </c>
      <c r="C75" s="34">
        <v>22.5</v>
      </c>
      <c r="D75" s="35" t="s">
        <v>37</v>
      </c>
      <c r="E75" s="42" t="s">
        <v>2</v>
      </c>
      <c r="F75" s="44" t="s">
        <v>137</v>
      </c>
      <c r="G75" s="42" t="s">
        <v>53</v>
      </c>
      <c r="H75" s="43" t="s">
        <v>54</v>
      </c>
      <c r="I75" s="42" t="s">
        <v>66</v>
      </c>
      <c r="J75" s="42" t="s">
        <v>149</v>
      </c>
      <c r="L75" s="21"/>
      <c r="M75" s="21"/>
      <c r="N75" s="21"/>
      <c r="O75" s="21"/>
      <c r="P75" s="21"/>
    </row>
    <row r="76" spans="1:16" ht="13.5" customHeight="1" x14ac:dyDescent="0.2">
      <c r="A76" s="41" t="s">
        <v>70</v>
      </c>
      <c r="B76" s="39">
        <f t="shared" si="22"/>
        <v>3720</v>
      </c>
      <c r="C76" s="34">
        <v>27</v>
      </c>
      <c r="D76" s="35" t="s">
        <v>37</v>
      </c>
      <c r="E76" s="42" t="s">
        <v>2</v>
      </c>
      <c r="F76" s="44" t="s">
        <v>138</v>
      </c>
      <c r="G76" s="42" t="s">
        <v>53</v>
      </c>
      <c r="H76" s="43" t="s">
        <v>54</v>
      </c>
      <c r="I76" s="42" t="s">
        <v>66</v>
      </c>
      <c r="J76" s="42" t="s">
        <v>150</v>
      </c>
      <c r="L76" s="21"/>
      <c r="M76" s="21"/>
      <c r="N76" s="21"/>
      <c r="O76" s="21"/>
      <c r="P76" s="21"/>
    </row>
    <row r="77" spans="1:16" ht="13.5" customHeight="1" x14ac:dyDescent="0.2">
      <c r="A77" s="41" t="s">
        <v>70</v>
      </c>
      <c r="B77" s="39">
        <f t="shared" si="22"/>
        <v>3721</v>
      </c>
      <c r="C77" s="34">
        <v>25</v>
      </c>
      <c r="D77" s="35" t="s">
        <v>37</v>
      </c>
      <c r="E77" s="42" t="s">
        <v>2</v>
      </c>
      <c r="F77" s="44" t="s">
        <v>139</v>
      </c>
      <c r="G77" s="42" t="s">
        <v>53</v>
      </c>
      <c r="H77" s="43" t="s">
        <v>54</v>
      </c>
      <c r="I77" s="42" t="s">
        <v>66</v>
      </c>
      <c r="J77" s="42" t="s">
        <v>153</v>
      </c>
      <c r="L77" s="21"/>
      <c r="M77" s="21"/>
      <c r="N77" s="21"/>
      <c r="O77" s="21"/>
      <c r="P77" s="21"/>
    </row>
    <row r="78" spans="1:16" ht="13.5" customHeight="1" x14ac:dyDescent="0.2">
      <c r="A78" s="41" t="s">
        <v>70</v>
      </c>
      <c r="B78" s="39">
        <f t="shared" si="22"/>
        <v>3722</v>
      </c>
      <c r="C78" s="34">
        <v>25</v>
      </c>
      <c r="D78" s="35" t="s">
        <v>37</v>
      </c>
      <c r="E78" s="42" t="s">
        <v>2</v>
      </c>
      <c r="F78" s="44" t="s">
        <v>140</v>
      </c>
      <c r="G78" s="42" t="s">
        <v>53</v>
      </c>
      <c r="H78" s="43" t="s">
        <v>54</v>
      </c>
      <c r="I78" s="42" t="s">
        <v>66</v>
      </c>
      <c r="J78" s="42" t="s">
        <v>152</v>
      </c>
      <c r="L78" s="21"/>
      <c r="M78" s="21"/>
      <c r="N78" s="21"/>
      <c r="O78" s="21"/>
      <c r="P78" s="21"/>
    </row>
    <row r="79" spans="1:16" ht="13.5" customHeight="1" x14ac:dyDescent="0.2">
      <c r="A79" s="41" t="s">
        <v>70</v>
      </c>
      <c r="B79" s="39">
        <f t="shared" si="22"/>
        <v>3723</v>
      </c>
      <c r="C79" s="34">
        <v>27</v>
      </c>
      <c r="D79" s="35" t="s">
        <v>37</v>
      </c>
      <c r="E79" s="42" t="s">
        <v>2</v>
      </c>
      <c r="F79" s="44" t="s">
        <v>141</v>
      </c>
      <c r="G79" s="42" t="s">
        <v>53</v>
      </c>
      <c r="H79" s="43" t="s">
        <v>54</v>
      </c>
      <c r="I79" s="42" t="s">
        <v>66</v>
      </c>
      <c r="J79" s="42" t="s">
        <v>151</v>
      </c>
      <c r="L79" s="21"/>
      <c r="M79" s="21"/>
      <c r="N79" s="21"/>
      <c r="O79" s="21"/>
      <c r="P79" s="21"/>
    </row>
    <row r="80" spans="1:16" ht="13.5" customHeight="1" x14ac:dyDescent="0.2">
      <c r="A80" s="41"/>
      <c r="B80" s="39"/>
      <c r="C80" s="34"/>
      <c r="D80" s="35"/>
      <c r="E80" s="42"/>
      <c r="F80" s="44"/>
      <c r="G80" s="42"/>
      <c r="H80" s="43"/>
      <c r="I80" s="42"/>
      <c r="J80" s="42"/>
      <c r="L80" s="21"/>
      <c r="M80" s="21"/>
      <c r="N80" s="21"/>
      <c r="O80" s="21"/>
      <c r="P80" s="21"/>
    </row>
    <row r="81" spans="1:16" ht="13.5" customHeight="1" x14ac:dyDescent="0.2">
      <c r="A81" s="41" t="s">
        <v>70</v>
      </c>
      <c r="B81" s="39">
        <f t="shared" ref="B81:B88" si="23">IF(A81="QA",COUNTIF(A$7:A81,"QA")+3100,IF(A81="QV",COUNTIF(A$7:A81,"QV")+3300,IF(A81="QD",COUNTIF(A$7:A81,"QD")+3500,COUNTIF(A$7:A81,"QP")+3700)))</f>
        <v>3724</v>
      </c>
      <c r="C81" s="34">
        <v>30</v>
      </c>
      <c r="D81" s="35" t="s">
        <v>37</v>
      </c>
      <c r="E81" s="42" t="s">
        <v>2</v>
      </c>
      <c r="F81" s="44" t="s">
        <v>69</v>
      </c>
      <c r="G81" s="42" t="s">
        <v>53</v>
      </c>
      <c r="H81" s="43" t="s">
        <v>54</v>
      </c>
      <c r="I81" s="42" t="s">
        <v>77</v>
      </c>
      <c r="J81" s="42" t="s">
        <v>78</v>
      </c>
      <c r="L81" s="21"/>
      <c r="M81" s="21"/>
      <c r="N81" s="21"/>
      <c r="O81" s="21"/>
      <c r="P81" s="21"/>
    </row>
    <row r="82" spans="1:16" ht="13.5" customHeight="1" x14ac:dyDescent="0.2">
      <c r="A82" s="41" t="s">
        <v>70</v>
      </c>
      <c r="B82" s="39">
        <f t="shared" ref="B82" si="24">IF(A82="QA",COUNTIF(A$7:A82,"QA")+3100,IF(A82="QV",COUNTIF(A$7:A82,"QV")+3300,IF(A82="QD",COUNTIF(A$7:A82,"QD")+3500,COUNTIF(A$7:A82,"QP")+3700)))</f>
        <v>3725</v>
      </c>
      <c r="C82" s="34">
        <v>30</v>
      </c>
      <c r="D82" s="35" t="s">
        <v>37</v>
      </c>
      <c r="E82" s="42" t="s">
        <v>2</v>
      </c>
      <c r="F82" s="44" t="s">
        <v>69</v>
      </c>
      <c r="G82" s="42" t="s">
        <v>53</v>
      </c>
      <c r="H82" s="43" t="s">
        <v>54</v>
      </c>
      <c r="I82" s="42" t="s">
        <v>77</v>
      </c>
      <c r="J82" s="42" t="s">
        <v>79</v>
      </c>
      <c r="L82" s="21"/>
      <c r="M82" s="21"/>
      <c r="N82" s="21"/>
      <c r="O82" s="21"/>
      <c r="P82" s="21"/>
    </row>
    <row r="83" spans="1:16" ht="13.5" customHeight="1" x14ac:dyDescent="0.2">
      <c r="A83" s="41"/>
      <c r="B83" s="39"/>
      <c r="C83" s="34"/>
      <c r="D83" s="35"/>
      <c r="E83" s="42"/>
      <c r="F83" s="44"/>
      <c r="G83" s="42"/>
      <c r="H83" s="43"/>
      <c r="I83" s="42"/>
      <c r="J83" s="42"/>
      <c r="L83" s="21"/>
      <c r="M83" s="21"/>
      <c r="N83" s="21"/>
      <c r="O83" s="21"/>
      <c r="P83" s="21"/>
    </row>
    <row r="84" spans="1:16" ht="13.5" customHeight="1" x14ac:dyDescent="0.2">
      <c r="A84" s="41" t="s">
        <v>70</v>
      </c>
      <c r="B84" s="39">
        <f t="shared" si="23"/>
        <v>3726</v>
      </c>
      <c r="C84" s="34">
        <v>50</v>
      </c>
      <c r="D84" s="35" t="s">
        <v>129</v>
      </c>
      <c r="E84" s="42" t="s">
        <v>76</v>
      </c>
      <c r="F84" s="44" t="s">
        <v>80</v>
      </c>
      <c r="G84" s="42" t="s">
        <v>53</v>
      </c>
      <c r="H84" s="43" t="s">
        <v>54</v>
      </c>
      <c r="I84" s="42" t="s">
        <v>83</v>
      </c>
      <c r="J84" s="42" t="s">
        <v>82</v>
      </c>
      <c r="L84" s="21"/>
      <c r="M84" s="21"/>
      <c r="N84" s="21"/>
      <c r="O84" s="21"/>
      <c r="P84" s="21"/>
    </row>
    <row r="85" spans="1:16" ht="13.5" customHeight="1" x14ac:dyDescent="0.2">
      <c r="A85" s="41" t="s">
        <v>70</v>
      </c>
      <c r="B85" s="39">
        <f t="shared" ref="B85" si="25">IF(A85="QA",COUNTIF(A$7:A85,"QA")+3100,IF(A85="QV",COUNTIF(A$7:A85,"QV")+3300,IF(A85="QD",COUNTIF(A$7:A85,"QD")+3500,COUNTIF(A$7:A85,"QP")+3700)))</f>
        <v>3727</v>
      </c>
      <c r="C85" s="34">
        <v>15</v>
      </c>
      <c r="D85" s="35" t="s">
        <v>129</v>
      </c>
      <c r="E85" s="42" t="s">
        <v>76</v>
      </c>
      <c r="F85" s="44" t="s">
        <v>80</v>
      </c>
      <c r="G85" s="42" t="s">
        <v>83</v>
      </c>
      <c r="H85" s="43" t="s">
        <v>82</v>
      </c>
      <c r="I85" s="42" t="s">
        <v>84</v>
      </c>
      <c r="J85" s="42" t="s">
        <v>85</v>
      </c>
      <c r="L85" s="21"/>
      <c r="M85" s="21"/>
      <c r="N85" s="21"/>
      <c r="O85" s="21"/>
      <c r="P85" s="21"/>
    </row>
    <row r="86" spans="1:16" ht="13.5" customHeight="1" x14ac:dyDescent="0.2">
      <c r="A86" s="41" t="s">
        <v>70</v>
      </c>
      <c r="B86" s="39">
        <f t="shared" ref="B86" si="26">IF(A86="QA",COUNTIF(A$7:A86,"QA")+3100,IF(A86="QV",COUNTIF(A$7:A86,"QV")+3300,IF(A86="QD",COUNTIF(A$7:A86,"QD")+3500,COUNTIF(A$7:A86,"QP")+3700)))</f>
        <v>3728</v>
      </c>
      <c r="C86" s="34">
        <v>20</v>
      </c>
      <c r="D86" s="35" t="s">
        <v>129</v>
      </c>
      <c r="E86" s="42" t="s">
        <v>76</v>
      </c>
      <c r="F86" s="44" t="s">
        <v>80</v>
      </c>
      <c r="G86" s="42" t="s">
        <v>84</v>
      </c>
      <c r="H86" s="43" t="s">
        <v>85</v>
      </c>
      <c r="I86" s="42" t="s">
        <v>86</v>
      </c>
      <c r="J86" s="42" t="s">
        <v>87</v>
      </c>
      <c r="L86" s="21"/>
      <c r="M86" s="21"/>
      <c r="N86" s="21"/>
      <c r="O86" s="21"/>
      <c r="P86" s="21"/>
    </row>
    <row r="87" spans="1:16" ht="13.5" customHeight="1" x14ac:dyDescent="0.2">
      <c r="A87" s="41"/>
      <c r="B87" s="39"/>
      <c r="C87" s="34"/>
      <c r="D87" s="35"/>
      <c r="E87" s="42"/>
      <c r="F87" s="44"/>
      <c r="G87" s="42"/>
      <c r="H87" s="43"/>
      <c r="I87" s="42"/>
      <c r="J87" s="42"/>
      <c r="L87" s="21"/>
      <c r="M87" s="21"/>
      <c r="N87" s="21"/>
      <c r="O87" s="21"/>
      <c r="P87" s="21"/>
    </row>
    <row r="88" spans="1:16" ht="13.5" customHeight="1" x14ac:dyDescent="0.2">
      <c r="A88" s="41" t="s">
        <v>70</v>
      </c>
      <c r="B88" s="39">
        <f t="shared" si="23"/>
        <v>3729</v>
      </c>
      <c r="C88" s="34">
        <v>6</v>
      </c>
      <c r="D88" s="35" t="s">
        <v>26</v>
      </c>
      <c r="E88" s="42" t="s">
        <v>76</v>
      </c>
      <c r="F88" s="44" t="s">
        <v>81</v>
      </c>
      <c r="G88" s="42" t="s">
        <v>83</v>
      </c>
      <c r="H88" s="43" t="s">
        <v>82</v>
      </c>
      <c r="I88" s="42" t="s">
        <v>83</v>
      </c>
      <c r="J88" s="42" t="s">
        <v>88</v>
      </c>
      <c r="L88" s="21"/>
      <c r="M88" s="21"/>
      <c r="N88" s="21"/>
      <c r="O88" s="21"/>
      <c r="P88" s="21"/>
    </row>
    <row r="89" spans="1:16" ht="13.5" customHeight="1" x14ac:dyDescent="0.2">
      <c r="A89" s="41" t="s">
        <v>70</v>
      </c>
      <c r="B89" s="39">
        <f t="shared" ref="B89" si="27">IF(A89="QA",COUNTIF(A$7:A89,"QA")+3100,IF(A89="QV",COUNTIF(A$7:A89,"QV")+3300,IF(A89="QD",COUNTIF(A$7:A89,"QD")+3500,COUNTIF(A$7:A89,"QP")+3700)))</f>
        <v>3730</v>
      </c>
      <c r="C89" s="34">
        <v>6</v>
      </c>
      <c r="D89" s="35" t="s">
        <v>26</v>
      </c>
      <c r="E89" s="42" t="s">
        <v>76</v>
      </c>
      <c r="F89" s="44" t="s">
        <v>81</v>
      </c>
      <c r="G89" s="42" t="s">
        <v>84</v>
      </c>
      <c r="H89" s="43" t="s">
        <v>85</v>
      </c>
      <c r="I89" s="42" t="s">
        <v>84</v>
      </c>
      <c r="J89" s="42" t="s">
        <v>89</v>
      </c>
      <c r="L89" s="21"/>
      <c r="M89" s="21"/>
      <c r="N89" s="21"/>
      <c r="O89" s="21"/>
      <c r="P89" s="21"/>
    </row>
    <row r="90" spans="1:16" ht="13.5" customHeight="1" x14ac:dyDescent="0.2">
      <c r="A90" s="41" t="s">
        <v>70</v>
      </c>
      <c r="B90" s="39">
        <f t="shared" ref="B90" si="28">IF(A90="QA",COUNTIF(A$7:A90,"QA")+3100,IF(A90="QV",COUNTIF(A$7:A90,"QV")+3300,IF(A90="QD",COUNTIF(A$7:A90,"QD")+3500,COUNTIF(A$7:A90,"QP")+3700)))</f>
        <v>3731</v>
      </c>
      <c r="C90" s="34">
        <v>6</v>
      </c>
      <c r="D90" s="35" t="s">
        <v>26</v>
      </c>
      <c r="E90" s="42" t="s">
        <v>76</v>
      </c>
      <c r="F90" s="44" t="s">
        <v>81</v>
      </c>
      <c r="G90" s="42" t="s">
        <v>86</v>
      </c>
      <c r="H90" s="43" t="s">
        <v>90</v>
      </c>
      <c r="I90" s="42" t="s">
        <v>86</v>
      </c>
      <c r="J90" s="42" t="s">
        <v>91</v>
      </c>
      <c r="L90" s="21"/>
      <c r="M90" s="21"/>
      <c r="N90" s="21"/>
      <c r="O90" s="21"/>
      <c r="P90" s="21"/>
    </row>
    <row r="91" spans="1:16" ht="13.5" customHeight="1" x14ac:dyDescent="0.2">
      <c r="A91" s="41"/>
      <c r="B91" s="39"/>
      <c r="C91" s="34"/>
      <c r="D91" s="35"/>
      <c r="E91" s="42"/>
      <c r="F91" s="44"/>
      <c r="G91" s="42"/>
      <c r="H91" s="43"/>
      <c r="I91" s="42"/>
      <c r="J91" s="42"/>
      <c r="L91" s="21"/>
      <c r="M91" s="21"/>
      <c r="N91" s="21"/>
      <c r="O91" s="21"/>
      <c r="P91" s="21"/>
    </row>
    <row r="92" spans="1:16" ht="13.5" customHeight="1" x14ac:dyDescent="0.2">
      <c r="A92" s="41" t="s">
        <v>70</v>
      </c>
      <c r="B92" s="39">
        <f t="shared" ref="B92" si="29">IF(A92="QA",COUNTIF(A$7:A92,"QA")+3100,IF(A92="QV",COUNTIF(A$7:A92,"QV")+3300,IF(A92="QD",COUNTIF(A$7:A92,"QD")+3500,COUNTIF(A$7:A92,"QP")+3700)))</f>
        <v>3732</v>
      </c>
      <c r="C92" s="34">
        <v>50</v>
      </c>
      <c r="D92" s="35" t="s">
        <v>129</v>
      </c>
      <c r="E92" s="42" t="s">
        <v>76</v>
      </c>
      <c r="F92" s="44" t="s">
        <v>98</v>
      </c>
      <c r="G92" s="42" t="s">
        <v>53</v>
      </c>
      <c r="H92" s="43" t="s">
        <v>54</v>
      </c>
      <c r="I92" s="42" t="s">
        <v>93</v>
      </c>
      <c r="J92" s="42" t="s">
        <v>92</v>
      </c>
      <c r="L92" s="21"/>
      <c r="M92" s="21"/>
      <c r="N92" s="21"/>
      <c r="O92" s="21"/>
      <c r="P92" s="21"/>
    </row>
    <row r="93" spans="1:16" ht="13.5" customHeight="1" x14ac:dyDescent="0.2">
      <c r="A93" s="41" t="s">
        <v>70</v>
      </c>
      <c r="B93" s="39">
        <f t="shared" ref="B93:B94" si="30">IF(A93="QA",COUNTIF(A$7:A93,"QA")+3100,IF(A93="QV",COUNTIF(A$7:A93,"QV")+3300,IF(A93="QD",COUNTIF(A$7:A93,"QD")+3500,COUNTIF(A$7:A93,"QP")+3700)))</f>
        <v>3733</v>
      </c>
      <c r="C93" s="34">
        <v>7</v>
      </c>
      <c r="D93" s="35" t="s">
        <v>129</v>
      </c>
      <c r="E93" s="42" t="s">
        <v>76</v>
      </c>
      <c r="F93" s="44" t="s">
        <v>98</v>
      </c>
      <c r="G93" s="42" t="s">
        <v>93</v>
      </c>
      <c r="H93" s="43" t="s">
        <v>92</v>
      </c>
      <c r="I93" s="42" t="s">
        <v>94</v>
      </c>
      <c r="J93" s="42" t="s">
        <v>95</v>
      </c>
      <c r="L93" s="21"/>
      <c r="M93" s="21"/>
      <c r="N93" s="21"/>
      <c r="O93" s="21"/>
      <c r="P93" s="21"/>
    </row>
    <row r="94" spans="1:16" ht="13.5" customHeight="1" x14ac:dyDescent="0.2">
      <c r="A94" s="41" t="s">
        <v>70</v>
      </c>
      <c r="B94" s="39">
        <f t="shared" si="30"/>
        <v>3734</v>
      </c>
      <c r="C94" s="34">
        <v>7</v>
      </c>
      <c r="D94" s="35" t="s">
        <v>129</v>
      </c>
      <c r="E94" s="42" t="s">
        <v>76</v>
      </c>
      <c r="F94" s="44" t="s">
        <v>98</v>
      </c>
      <c r="G94" s="42" t="s">
        <v>94</v>
      </c>
      <c r="H94" s="43" t="s">
        <v>95</v>
      </c>
      <c r="I94" s="42" t="s">
        <v>96</v>
      </c>
      <c r="J94" s="42" t="s">
        <v>97</v>
      </c>
      <c r="L94" s="21"/>
      <c r="M94" s="21"/>
      <c r="N94" s="21"/>
      <c r="O94" s="21"/>
      <c r="P94" s="21"/>
    </row>
    <row r="95" spans="1:16" ht="13.5" customHeight="1" x14ac:dyDescent="0.2">
      <c r="A95" s="41"/>
      <c r="B95" s="39"/>
      <c r="C95" s="34"/>
      <c r="D95" s="35"/>
      <c r="E95" s="42"/>
      <c r="F95" s="44"/>
      <c r="G95" s="42"/>
      <c r="H95" s="43"/>
      <c r="I95" s="42"/>
      <c r="J95" s="42"/>
      <c r="L95" s="21"/>
      <c r="M95" s="21"/>
      <c r="N95" s="21"/>
      <c r="O95" s="21"/>
      <c r="P95" s="21"/>
    </row>
    <row r="96" spans="1:16" ht="13.5" customHeight="1" x14ac:dyDescent="0.2">
      <c r="A96" s="41" t="s">
        <v>70</v>
      </c>
      <c r="B96" s="39">
        <f t="shared" ref="B96" si="31">IF(A96="QA",COUNTIF(A$7:A96,"QA")+3100,IF(A96="QV",COUNTIF(A$7:A96,"QV")+3300,IF(A96="QD",COUNTIF(A$7:A96,"QD")+3500,COUNTIF(A$7:A96,"QP")+3700)))</f>
        <v>3735</v>
      </c>
      <c r="C96" s="34">
        <v>6</v>
      </c>
      <c r="D96" s="35" t="s">
        <v>26</v>
      </c>
      <c r="E96" s="42" t="s">
        <v>76</v>
      </c>
      <c r="F96" s="44" t="s">
        <v>99</v>
      </c>
      <c r="G96" s="42" t="s">
        <v>83</v>
      </c>
      <c r="H96" s="43" t="s">
        <v>92</v>
      </c>
      <c r="I96" s="42" t="s">
        <v>83</v>
      </c>
      <c r="J96" s="42" t="s">
        <v>100</v>
      </c>
      <c r="L96" s="21"/>
      <c r="M96" s="21"/>
      <c r="N96" s="21"/>
      <c r="O96" s="21"/>
      <c r="P96" s="21"/>
    </row>
    <row r="97" spans="1:16" ht="13.5" customHeight="1" x14ac:dyDescent="0.2">
      <c r="A97" s="41" t="s">
        <v>70</v>
      </c>
      <c r="B97" s="39">
        <f t="shared" ref="B97:B98" si="32">IF(A97="QA",COUNTIF(A$7:A97,"QA")+3100,IF(A97="QV",COUNTIF(A$7:A97,"QV")+3300,IF(A97="QD",COUNTIF(A$7:A97,"QD")+3500,COUNTIF(A$7:A97,"QP")+3700)))</f>
        <v>3736</v>
      </c>
      <c r="C97" s="34">
        <v>6</v>
      </c>
      <c r="D97" s="35" t="s">
        <v>26</v>
      </c>
      <c r="E97" s="42" t="s">
        <v>76</v>
      </c>
      <c r="F97" s="44" t="s">
        <v>99</v>
      </c>
      <c r="G97" s="42" t="s">
        <v>83</v>
      </c>
      <c r="H97" s="43" t="s">
        <v>95</v>
      </c>
      <c r="I97" s="42" t="s">
        <v>94</v>
      </c>
      <c r="J97" s="42" t="s">
        <v>95</v>
      </c>
      <c r="L97" s="21"/>
      <c r="M97" s="21"/>
      <c r="N97" s="21"/>
      <c r="O97" s="21"/>
      <c r="P97" s="21"/>
    </row>
    <row r="98" spans="1:16" ht="13.5" customHeight="1" x14ac:dyDescent="0.2">
      <c r="A98" s="41" t="s">
        <v>70</v>
      </c>
      <c r="B98" s="39">
        <f t="shared" si="32"/>
        <v>3737</v>
      </c>
      <c r="C98" s="34">
        <v>6</v>
      </c>
      <c r="D98" s="35" t="s">
        <v>26</v>
      </c>
      <c r="E98" s="42" t="s">
        <v>76</v>
      </c>
      <c r="F98" s="44" t="s">
        <v>99</v>
      </c>
      <c r="G98" s="42" t="s">
        <v>94</v>
      </c>
      <c r="H98" s="43" t="s">
        <v>95</v>
      </c>
      <c r="I98" s="42" t="s">
        <v>96</v>
      </c>
      <c r="J98" s="42" t="s">
        <v>101</v>
      </c>
      <c r="L98" s="21"/>
      <c r="M98" s="21"/>
      <c r="N98" s="21"/>
      <c r="O98" s="21"/>
      <c r="P98" s="21"/>
    </row>
    <row r="99" spans="1:16" ht="13.5" customHeight="1" x14ac:dyDescent="0.2">
      <c r="A99" s="41"/>
      <c r="B99" s="39"/>
      <c r="C99" s="34"/>
      <c r="D99" s="35"/>
      <c r="E99" s="42"/>
      <c r="F99" s="44"/>
      <c r="G99" s="42"/>
      <c r="H99" s="43"/>
      <c r="I99" s="42"/>
      <c r="J99" s="42"/>
      <c r="L99" s="21"/>
      <c r="M99" s="21"/>
      <c r="N99" s="21"/>
      <c r="O99" s="21"/>
      <c r="P99" s="21"/>
    </row>
    <row r="100" spans="1:16" ht="13.5" customHeight="1" x14ac:dyDescent="0.2">
      <c r="A100" s="41" t="s">
        <v>7</v>
      </c>
      <c r="B100" s="39">
        <f t="shared" ref="B100" si="33">IF(A100="QA",COUNTIF(A$7:A100,"QA")+3100,IF(A100="QV",COUNTIF(A$7:A100,"QV")+3300,IF(A100="QD",COUNTIF(A$7:A100,"QD")+3500,COUNTIF(A$7:A100,"QP")+3700)))</f>
        <v>3527</v>
      </c>
      <c r="C100" s="34">
        <v>10</v>
      </c>
      <c r="D100" s="35" t="s">
        <v>33</v>
      </c>
      <c r="E100" s="42" t="s">
        <v>103</v>
      </c>
      <c r="F100" s="44" t="s">
        <v>104</v>
      </c>
      <c r="G100" s="42" t="s">
        <v>40</v>
      </c>
      <c r="H100" s="43" t="s">
        <v>102</v>
      </c>
      <c r="I100" s="42" t="s">
        <v>66</v>
      </c>
      <c r="J100" s="42" t="s">
        <v>73</v>
      </c>
      <c r="L100" s="21"/>
      <c r="M100" s="21"/>
      <c r="N100" s="21"/>
      <c r="O100" s="21"/>
      <c r="P100" s="21"/>
    </row>
    <row r="101" spans="1:16" ht="13.5" customHeight="1" x14ac:dyDescent="0.2">
      <c r="A101" s="41" t="s">
        <v>7</v>
      </c>
      <c r="B101" s="39">
        <f t="shared" ref="B101:B102" si="34">IF(A101="QA",COUNTIF(A$7:A101,"QA")+3100,IF(A101="QV",COUNTIF(A$7:A101,"QV")+3300,IF(A101="QD",COUNTIF(A$7:A101,"QD")+3500,COUNTIF(A$7:A101,"QP")+3700)))</f>
        <v>3528</v>
      </c>
      <c r="C101" s="34">
        <v>37</v>
      </c>
      <c r="D101" s="35" t="s">
        <v>33</v>
      </c>
      <c r="E101" s="42" t="s">
        <v>103</v>
      </c>
      <c r="F101" s="44" t="s">
        <v>104</v>
      </c>
      <c r="G101" s="42" t="s">
        <v>40</v>
      </c>
      <c r="H101" s="43" t="s">
        <v>102</v>
      </c>
      <c r="I101" s="42" t="s">
        <v>66</v>
      </c>
      <c r="J101" s="42" t="s">
        <v>74</v>
      </c>
      <c r="L101" s="21"/>
      <c r="M101" s="21"/>
      <c r="N101" s="21"/>
      <c r="O101" s="21"/>
      <c r="P101" s="21"/>
    </row>
    <row r="102" spans="1:16" ht="13.5" customHeight="1" x14ac:dyDescent="0.2">
      <c r="A102" s="41" t="s">
        <v>7</v>
      </c>
      <c r="B102" s="39">
        <f t="shared" si="34"/>
        <v>3529</v>
      </c>
      <c r="C102" s="34">
        <v>35</v>
      </c>
      <c r="D102" s="35" t="s">
        <v>33</v>
      </c>
      <c r="E102" s="42" t="s">
        <v>103</v>
      </c>
      <c r="F102" s="44" t="s">
        <v>104</v>
      </c>
      <c r="G102" s="42" t="s">
        <v>40</v>
      </c>
      <c r="H102" s="43" t="s">
        <v>102</v>
      </c>
      <c r="I102" s="42" t="s">
        <v>77</v>
      </c>
      <c r="J102" s="42" t="s">
        <v>75</v>
      </c>
      <c r="L102" s="21"/>
      <c r="M102" s="21"/>
      <c r="N102" s="21"/>
      <c r="O102" s="21"/>
      <c r="P102" s="21"/>
    </row>
    <row r="103" spans="1:16" ht="13.5" customHeight="1" x14ac:dyDescent="0.2">
      <c r="A103" s="41"/>
      <c r="B103" s="39"/>
      <c r="C103" s="34"/>
      <c r="D103" s="35"/>
      <c r="E103" s="42"/>
      <c r="F103" s="44"/>
      <c r="G103" s="42"/>
      <c r="H103" s="43"/>
      <c r="I103" s="42"/>
      <c r="J103" s="42"/>
      <c r="L103" s="21"/>
      <c r="M103" s="21"/>
      <c r="N103" s="21"/>
      <c r="O103" s="21"/>
      <c r="P103" s="21"/>
    </row>
    <row r="104" spans="1:16" ht="13.5" customHeight="1" x14ac:dyDescent="0.2">
      <c r="A104" s="41" t="s">
        <v>7</v>
      </c>
      <c r="B104" s="39">
        <f t="shared" ref="B104:B110" si="35">IF(A104="QA",COUNTIF(A$7:A104,"QA")+3100,IF(A104="QV",COUNTIF(A$7:A104,"QV")+3300,IF(A104="QD",COUNTIF(A$7:A104,"QD")+3500,COUNTIF(A$7:A104,"QP")+3700)))</f>
        <v>3530</v>
      </c>
      <c r="C104" s="34">
        <v>40</v>
      </c>
      <c r="D104" s="35" t="s">
        <v>33</v>
      </c>
      <c r="E104" s="42" t="s">
        <v>103</v>
      </c>
      <c r="F104" s="44" t="s">
        <v>118</v>
      </c>
      <c r="G104" s="42" t="s">
        <v>40</v>
      </c>
      <c r="H104" s="43" t="s">
        <v>41</v>
      </c>
      <c r="I104" s="42" t="s">
        <v>124</v>
      </c>
      <c r="J104" s="42" t="s">
        <v>111</v>
      </c>
      <c r="L104" s="21"/>
      <c r="M104" s="21"/>
      <c r="N104" s="21"/>
      <c r="O104" s="21"/>
      <c r="P104" s="21"/>
    </row>
    <row r="105" spans="1:16" ht="13.5" customHeight="1" x14ac:dyDescent="0.2">
      <c r="A105" s="41" t="s">
        <v>7</v>
      </c>
      <c r="B105" s="39">
        <f t="shared" si="35"/>
        <v>3531</v>
      </c>
      <c r="C105" s="34">
        <v>45</v>
      </c>
      <c r="D105" s="35" t="s">
        <v>33</v>
      </c>
      <c r="E105" s="42" t="s">
        <v>103</v>
      </c>
      <c r="F105" s="44" t="s">
        <v>118</v>
      </c>
      <c r="G105" s="42" t="s">
        <v>40</v>
      </c>
      <c r="H105" s="43" t="s">
        <v>41</v>
      </c>
      <c r="I105" s="42" t="s">
        <v>83</v>
      </c>
      <c r="J105" s="42" t="s">
        <v>112</v>
      </c>
      <c r="L105" s="21"/>
      <c r="M105" s="21"/>
      <c r="N105" s="21"/>
      <c r="O105" s="21"/>
      <c r="P105" s="21"/>
    </row>
    <row r="106" spans="1:16" ht="13.5" customHeight="1" x14ac:dyDescent="0.2">
      <c r="A106" s="41" t="s">
        <v>7</v>
      </c>
      <c r="B106" s="39">
        <f t="shared" si="35"/>
        <v>3532</v>
      </c>
      <c r="C106" s="34">
        <v>50</v>
      </c>
      <c r="D106" s="35" t="s">
        <v>33</v>
      </c>
      <c r="E106" s="42" t="s">
        <v>103</v>
      </c>
      <c r="F106" s="44" t="s">
        <v>118</v>
      </c>
      <c r="G106" s="42" t="s">
        <v>40</v>
      </c>
      <c r="H106" s="43" t="s">
        <v>41</v>
      </c>
      <c r="I106" s="42" t="s">
        <v>84</v>
      </c>
      <c r="J106" s="42" t="s">
        <v>113</v>
      </c>
      <c r="L106" s="21"/>
      <c r="M106" s="21"/>
      <c r="N106" s="21"/>
      <c r="O106" s="21"/>
      <c r="P106" s="21"/>
    </row>
    <row r="107" spans="1:16" ht="13.5" customHeight="1" x14ac:dyDescent="0.2">
      <c r="A107" s="41" t="s">
        <v>7</v>
      </c>
      <c r="B107" s="39">
        <f t="shared" si="35"/>
        <v>3533</v>
      </c>
      <c r="C107" s="34">
        <v>60</v>
      </c>
      <c r="D107" s="35" t="s">
        <v>33</v>
      </c>
      <c r="E107" s="42" t="s">
        <v>103</v>
      </c>
      <c r="F107" s="44" t="s">
        <v>118</v>
      </c>
      <c r="G107" s="42" t="s">
        <v>40</v>
      </c>
      <c r="H107" s="43" t="s">
        <v>41</v>
      </c>
      <c r="I107" s="42" t="s">
        <v>86</v>
      </c>
      <c r="J107" s="42" t="s">
        <v>114</v>
      </c>
      <c r="L107" s="21"/>
      <c r="M107" s="21"/>
      <c r="N107" s="21"/>
      <c r="O107" s="21"/>
      <c r="P107" s="21"/>
    </row>
    <row r="108" spans="1:16" ht="13.5" customHeight="1" x14ac:dyDescent="0.2">
      <c r="A108" s="41" t="s">
        <v>7</v>
      </c>
      <c r="B108" s="39">
        <f t="shared" si="35"/>
        <v>3534</v>
      </c>
      <c r="C108" s="34">
        <v>55</v>
      </c>
      <c r="D108" s="35" t="s">
        <v>33</v>
      </c>
      <c r="E108" s="42" t="s">
        <v>103</v>
      </c>
      <c r="F108" s="44" t="s">
        <v>118</v>
      </c>
      <c r="G108" s="42" t="s">
        <v>40</v>
      </c>
      <c r="H108" s="43" t="s">
        <v>41</v>
      </c>
      <c r="I108" s="42" t="s">
        <v>93</v>
      </c>
      <c r="J108" s="42" t="s">
        <v>115</v>
      </c>
      <c r="L108" s="21"/>
      <c r="M108" s="21"/>
      <c r="N108" s="21"/>
      <c r="O108" s="21"/>
      <c r="P108" s="21"/>
    </row>
    <row r="109" spans="1:16" ht="13.5" customHeight="1" x14ac:dyDescent="0.2">
      <c r="A109" s="41" t="s">
        <v>7</v>
      </c>
      <c r="B109" s="39">
        <f t="shared" si="35"/>
        <v>3535</v>
      </c>
      <c r="C109" s="34">
        <v>55</v>
      </c>
      <c r="D109" s="35" t="s">
        <v>33</v>
      </c>
      <c r="E109" s="42" t="s">
        <v>103</v>
      </c>
      <c r="F109" s="44" t="s">
        <v>118</v>
      </c>
      <c r="G109" s="42" t="s">
        <v>40</v>
      </c>
      <c r="H109" s="43" t="s">
        <v>41</v>
      </c>
      <c r="I109" s="42" t="s">
        <v>94</v>
      </c>
      <c r="J109" s="42" t="s">
        <v>116</v>
      </c>
      <c r="L109" s="21"/>
      <c r="M109" s="21"/>
      <c r="N109" s="21"/>
      <c r="O109" s="21"/>
      <c r="P109" s="21"/>
    </row>
    <row r="110" spans="1:16" ht="13.5" customHeight="1" x14ac:dyDescent="0.2">
      <c r="A110" s="41" t="s">
        <v>7</v>
      </c>
      <c r="B110" s="39">
        <f t="shared" si="35"/>
        <v>3536</v>
      </c>
      <c r="C110" s="34">
        <v>60</v>
      </c>
      <c r="D110" s="35" t="s">
        <v>33</v>
      </c>
      <c r="E110" s="42" t="s">
        <v>103</v>
      </c>
      <c r="F110" s="44" t="s">
        <v>118</v>
      </c>
      <c r="G110" s="42" t="s">
        <v>40</v>
      </c>
      <c r="H110" s="43" t="s">
        <v>41</v>
      </c>
      <c r="I110" s="42" t="s">
        <v>96</v>
      </c>
      <c r="J110" s="42" t="s">
        <v>117</v>
      </c>
      <c r="L110" s="21"/>
      <c r="M110" s="21"/>
      <c r="N110" s="21"/>
      <c r="O110" s="21"/>
      <c r="P110" s="21"/>
    </row>
    <row r="111" spans="1:16" ht="13.5" customHeight="1" x14ac:dyDescent="0.2">
      <c r="A111" s="41"/>
      <c r="B111" s="39"/>
      <c r="C111" s="34"/>
      <c r="D111" s="35"/>
      <c r="E111" s="42"/>
      <c r="F111" s="44"/>
      <c r="G111" s="42"/>
      <c r="H111" s="43"/>
      <c r="I111" s="42"/>
      <c r="J111" s="42"/>
      <c r="L111" s="21"/>
      <c r="M111" s="21"/>
      <c r="N111" s="21"/>
      <c r="O111" s="21"/>
      <c r="P111" s="21"/>
    </row>
    <row r="112" spans="1:16" ht="13.5" customHeight="1" x14ac:dyDescent="0.2">
      <c r="A112" s="41" t="s">
        <v>7</v>
      </c>
      <c r="B112" s="39">
        <f t="shared" ref="B112:B114" si="36">IF(A112="QA",COUNTIF(A$7:A112,"QA")+3100,IF(A112="QV",COUNTIF(A$7:A112,"QV")+3300,IF(A112="QD",COUNTIF(A$7:A112,"QD")+3500,COUNTIF(A$7:A112,"QP")+3700)))</f>
        <v>3537</v>
      </c>
      <c r="C112" s="34" t="s">
        <v>119</v>
      </c>
      <c r="D112" s="35" t="s">
        <v>33</v>
      </c>
      <c r="E112" s="42" t="s">
        <v>103</v>
      </c>
      <c r="F112" s="44" t="s">
        <v>125</v>
      </c>
      <c r="G112" s="42" t="s">
        <v>40</v>
      </c>
      <c r="H112" s="43" t="s">
        <v>41</v>
      </c>
      <c r="I112" s="42" t="s">
        <v>38</v>
      </c>
      <c r="J112" s="42" t="s">
        <v>120</v>
      </c>
      <c r="L112" s="21"/>
      <c r="M112" s="21"/>
      <c r="N112" s="21"/>
      <c r="O112" s="21"/>
      <c r="P112" s="21"/>
    </row>
    <row r="113" spans="1:16" ht="13.5" customHeight="1" x14ac:dyDescent="0.2">
      <c r="A113" s="41" t="s">
        <v>7</v>
      </c>
      <c r="B113" s="39">
        <f t="shared" ref="B113" si="37">IF(A113="QA",COUNTIF(A$7:A113,"QA")+3100,IF(A113="QV",COUNTIF(A$7:A113,"QV")+3300,IF(A113="QD",COUNTIF(A$7:A113,"QD")+3500,COUNTIF(A$7:A113,"QP")+3700)))</f>
        <v>3538</v>
      </c>
      <c r="C113" s="34" t="s">
        <v>119</v>
      </c>
      <c r="D113" s="35" t="s">
        <v>33</v>
      </c>
      <c r="E113" s="42" t="s">
        <v>103</v>
      </c>
      <c r="F113" s="44" t="s">
        <v>125</v>
      </c>
      <c r="G113" s="42" t="s">
        <v>40</v>
      </c>
      <c r="H113" s="43" t="s">
        <v>41</v>
      </c>
      <c r="I113" s="42" t="s">
        <v>38</v>
      </c>
      <c r="J113" s="42" t="s">
        <v>120</v>
      </c>
      <c r="L113" s="21"/>
      <c r="M113" s="21"/>
      <c r="N113" s="21"/>
      <c r="O113" s="21"/>
      <c r="P113" s="21"/>
    </row>
    <row r="114" spans="1:16" ht="13.5" customHeight="1" x14ac:dyDescent="0.2">
      <c r="A114" s="41" t="s">
        <v>7</v>
      </c>
      <c r="B114" s="39">
        <f t="shared" si="36"/>
        <v>3539</v>
      </c>
      <c r="C114" s="34" t="s">
        <v>119</v>
      </c>
      <c r="D114" s="35" t="s">
        <v>33</v>
      </c>
      <c r="E114" s="42" t="s">
        <v>103</v>
      </c>
      <c r="F114" s="44" t="s">
        <v>126</v>
      </c>
      <c r="G114" s="42" t="s">
        <v>40</v>
      </c>
      <c r="H114" s="43" t="s">
        <v>41</v>
      </c>
      <c r="I114" s="42" t="s">
        <v>38</v>
      </c>
      <c r="J114" s="42" t="s">
        <v>121</v>
      </c>
      <c r="L114" s="21"/>
      <c r="M114" s="21"/>
      <c r="N114" s="21"/>
      <c r="O114" s="21"/>
      <c r="P114" s="21"/>
    </row>
    <row r="115" spans="1:16" ht="13.5" customHeight="1" x14ac:dyDescent="0.2">
      <c r="A115" s="41" t="s">
        <v>7</v>
      </c>
      <c r="B115" s="39">
        <f t="shared" ref="B115" si="38">IF(A115="QA",COUNTIF(A$7:A115,"QA")+3100,IF(A115="QV",COUNTIF(A$7:A115,"QV")+3300,IF(A115="QD",COUNTIF(A$7:A115,"QD")+3500,COUNTIF(A$7:A115,"QP")+3700)))</f>
        <v>3540</v>
      </c>
      <c r="C115" s="34" t="s">
        <v>119</v>
      </c>
      <c r="D115" s="35" t="s">
        <v>33</v>
      </c>
      <c r="E115" s="42" t="s">
        <v>103</v>
      </c>
      <c r="F115" s="44" t="s">
        <v>126</v>
      </c>
      <c r="G115" s="42" t="s">
        <v>40</v>
      </c>
      <c r="H115" s="43" t="s">
        <v>41</v>
      </c>
      <c r="I115" s="42" t="s">
        <v>38</v>
      </c>
      <c r="J115" s="42" t="s">
        <v>121</v>
      </c>
      <c r="L115" s="21"/>
      <c r="M115" s="21"/>
      <c r="N115" s="21"/>
      <c r="O115" s="21"/>
      <c r="P115" s="21"/>
    </row>
    <row r="116" spans="1:16" ht="13.5" customHeight="1" x14ac:dyDescent="0.2">
      <c r="A116" s="41"/>
      <c r="B116" s="39"/>
      <c r="C116" s="34"/>
      <c r="D116" s="35"/>
      <c r="E116" s="42"/>
      <c r="F116" s="44"/>
      <c r="G116" s="42"/>
      <c r="H116" s="43"/>
      <c r="I116" s="42"/>
      <c r="J116" s="42"/>
      <c r="L116" s="21"/>
      <c r="M116" s="21"/>
      <c r="N116" s="21"/>
      <c r="O116" s="21"/>
      <c r="P116" s="21"/>
    </row>
    <row r="117" spans="1:16" ht="13.5" customHeight="1" x14ac:dyDescent="0.2">
      <c r="A117" s="41" t="s">
        <v>7</v>
      </c>
      <c r="B117" s="39">
        <f t="shared" ref="B117:B124" si="39">IF(A117="QA",COUNTIF(A$7:A117,"QA")+3100,IF(A117="QV",COUNTIF(A$7:A117,"QV")+3300,IF(A117="QD",COUNTIF(A$7:A117,"QD")+3500,COUNTIF(A$7:A117,"QP")+3700)))</f>
        <v>3541</v>
      </c>
      <c r="C117" s="34">
        <v>40</v>
      </c>
      <c r="D117" s="35" t="s">
        <v>33</v>
      </c>
      <c r="E117" s="42" t="s">
        <v>123</v>
      </c>
      <c r="F117" s="44" t="s">
        <v>122</v>
      </c>
      <c r="G117" s="42" t="s">
        <v>40</v>
      </c>
      <c r="H117" s="43" t="s">
        <v>41</v>
      </c>
      <c r="I117" s="42" t="s">
        <v>53</v>
      </c>
      <c r="J117" s="42" t="s">
        <v>54</v>
      </c>
      <c r="L117" s="21"/>
      <c r="M117" s="21"/>
      <c r="N117" s="21"/>
      <c r="O117" s="21"/>
      <c r="P117" s="21"/>
    </row>
    <row r="118" spans="1:16" ht="13.5" customHeight="1" x14ac:dyDescent="0.2">
      <c r="A118" s="41" t="s">
        <v>7</v>
      </c>
      <c r="B118" s="39">
        <f t="shared" si="39"/>
        <v>3542</v>
      </c>
      <c r="C118" s="34">
        <v>40</v>
      </c>
      <c r="D118" s="35" t="s">
        <v>33</v>
      </c>
      <c r="E118" s="42" t="s">
        <v>123</v>
      </c>
      <c r="F118" s="44" t="s">
        <v>122</v>
      </c>
      <c r="G118" s="42" t="s">
        <v>40</v>
      </c>
      <c r="H118" s="43" t="s">
        <v>41</v>
      </c>
      <c r="I118" s="42" t="s">
        <v>53</v>
      </c>
      <c r="J118" s="42" t="s">
        <v>54</v>
      </c>
      <c r="L118" s="21"/>
      <c r="M118" s="21"/>
      <c r="N118" s="21"/>
      <c r="O118" s="21"/>
      <c r="P118" s="21"/>
    </row>
    <row r="119" spans="1:16" ht="13.5" customHeight="1" x14ac:dyDescent="0.2">
      <c r="A119" s="41" t="s">
        <v>7</v>
      </c>
      <c r="B119" s="39">
        <f t="shared" si="39"/>
        <v>3543</v>
      </c>
      <c r="C119" s="34">
        <v>40</v>
      </c>
      <c r="D119" s="35" t="s">
        <v>33</v>
      </c>
      <c r="E119" s="42" t="s">
        <v>123</v>
      </c>
      <c r="F119" s="44" t="s">
        <v>122</v>
      </c>
      <c r="G119" s="42" t="s">
        <v>40</v>
      </c>
      <c r="H119" s="43" t="s">
        <v>41</v>
      </c>
      <c r="I119" s="42" t="s">
        <v>53</v>
      </c>
      <c r="J119" s="42" t="s">
        <v>54</v>
      </c>
      <c r="L119" s="21"/>
      <c r="M119" s="21"/>
      <c r="N119" s="21"/>
      <c r="O119" s="21"/>
      <c r="P119" s="21"/>
    </row>
    <row r="120" spans="1:16" ht="13.5" customHeight="1" x14ac:dyDescent="0.2">
      <c r="A120" s="41" t="s">
        <v>7</v>
      </c>
      <c r="B120" s="39">
        <f t="shared" si="39"/>
        <v>3544</v>
      </c>
      <c r="C120" s="34">
        <v>40</v>
      </c>
      <c r="D120" s="35" t="s">
        <v>33</v>
      </c>
      <c r="E120" s="42" t="s">
        <v>123</v>
      </c>
      <c r="F120" s="44" t="s">
        <v>122</v>
      </c>
      <c r="G120" s="42" t="s">
        <v>40</v>
      </c>
      <c r="H120" s="43" t="s">
        <v>41</v>
      </c>
      <c r="I120" s="42" t="s">
        <v>53</v>
      </c>
      <c r="J120" s="42" t="s">
        <v>54</v>
      </c>
      <c r="L120" s="21"/>
      <c r="M120" s="21"/>
      <c r="N120" s="21"/>
      <c r="O120" s="21"/>
      <c r="P120" s="21"/>
    </row>
    <row r="121" spans="1:16" ht="13.5" customHeight="1" x14ac:dyDescent="0.2">
      <c r="A121" s="41" t="s">
        <v>7</v>
      </c>
      <c r="B121" s="39">
        <f t="shared" si="39"/>
        <v>3545</v>
      </c>
      <c r="C121" s="34">
        <v>40</v>
      </c>
      <c r="D121" s="35" t="s">
        <v>33</v>
      </c>
      <c r="E121" s="42" t="s">
        <v>123</v>
      </c>
      <c r="F121" s="44" t="s">
        <v>122</v>
      </c>
      <c r="G121" s="42" t="s">
        <v>40</v>
      </c>
      <c r="H121" s="43" t="s">
        <v>41</v>
      </c>
      <c r="I121" s="42" t="s">
        <v>53</v>
      </c>
      <c r="J121" s="42" t="s">
        <v>54</v>
      </c>
      <c r="L121" s="21"/>
      <c r="M121" s="21"/>
      <c r="N121" s="21"/>
      <c r="O121" s="21"/>
      <c r="P121" s="21"/>
    </row>
    <row r="122" spans="1:16" ht="13.5" customHeight="1" x14ac:dyDescent="0.2">
      <c r="A122" s="41" t="s">
        <v>7</v>
      </c>
      <c r="B122" s="39">
        <f t="shared" si="39"/>
        <v>3546</v>
      </c>
      <c r="C122" s="34">
        <v>40</v>
      </c>
      <c r="D122" s="35" t="s">
        <v>33</v>
      </c>
      <c r="E122" s="42" t="s">
        <v>123</v>
      </c>
      <c r="F122" s="44" t="s">
        <v>122</v>
      </c>
      <c r="G122" s="42" t="s">
        <v>40</v>
      </c>
      <c r="H122" s="43" t="s">
        <v>41</v>
      </c>
      <c r="I122" s="42" t="s">
        <v>53</v>
      </c>
      <c r="J122" s="42" t="s">
        <v>54</v>
      </c>
      <c r="L122" s="21"/>
      <c r="M122" s="21"/>
      <c r="N122" s="21"/>
      <c r="O122" s="21"/>
      <c r="P122" s="21"/>
    </row>
    <row r="123" spans="1:16" ht="13.5" customHeight="1" x14ac:dyDescent="0.2">
      <c r="A123" s="41" t="s">
        <v>7</v>
      </c>
      <c r="B123" s="39">
        <f t="shared" si="39"/>
        <v>3547</v>
      </c>
      <c r="C123" s="34">
        <v>40</v>
      </c>
      <c r="D123" s="35" t="s">
        <v>33</v>
      </c>
      <c r="E123" s="42" t="s">
        <v>123</v>
      </c>
      <c r="F123" s="44" t="s">
        <v>122</v>
      </c>
      <c r="G123" s="42" t="s">
        <v>40</v>
      </c>
      <c r="H123" s="43" t="s">
        <v>41</v>
      </c>
      <c r="I123" s="42" t="s">
        <v>53</v>
      </c>
      <c r="J123" s="42" t="s">
        <v>54</v>
      </c>
      <c r="L123" s="21"/>
      <c r="M123" s="21"/>
      <c r="N123" s="21"/>
      <c r="O123" s="21"/>
      <c r="P123" s="21"/>
    </row>
    <row r="124" spans="1:16" ht="13.5" customHeight="1" x14ac:dyDescent="0.2">
      <c r="A124" s="41" t="s">
        <v>7</v>
      </c>
      <c r="B124" s="39">
        <f t="shared" si="39"/>
        <v>3548</v>
      </c>
      <c r="C124" s="34">
        <v>40</v>
      </c>
      <c r="D124" s="35" t="s">
        <v>33</v>
      </c>
      <c r="E124" s="42" t="s">
        <v>123</v>
      </c>
      <c r="F124" s="44" t="s">
        <v>122</v>
      </c>
      <c r="G124" s="42" t="s">
        <v>40</v>
      </c>
      <c r="H124" s="43" t="s">
        <v>41</v>
      </c>
      <c r="I124" s="42" t="s">
        <v>53</v>
      </c>
      <c r="J124" s="42" t="s">
        <v>54</v>
      </c>
      <c r="L124" s="21"/>
      <c r="M124" s="21"/>
      <c r="N124" s="21"/>
      <c r="O124" s="21"/>
      <c r="P124" s="21"/>
    </row>
    <row r="125" spans="1:16" ht="13.5" customHeight="1" thickBot="1" x14ac:dyDescent="0.25">
      <c r="A125" s="4"/>
      <c r="B125" s="40"/>
      <c r="C125" s="5"/>
      <c r="D125" s="6"/>
      <c r="E125" s="7"/>
      <c r="F125" s="8"/>
      <c r="G125" s="7"/>
      <c r="H125" s="38"/>
      <c r="I125" s="7"/>
      <c r="J125" s="38"/>
      <c r="L125" s="23"/>
      <c r="M125" s="23"/>
      <c r="N125" s="23"/>
      <c r="O125" s="23"/>
      <c r="P125" s="23"/>
    </row>
    <row r="126" spans="1:16" ht="13.5" customHeight="1" thickBot="1" x14ac:dyDescent="0.25">
      <c r="A126" s="24"/>
      <c r="B126" s="25"/>
      <c r="C126" s="26"/>
      <c r="D126" s="58" t="s">
        <v>27</v>
      </c>
      <c r="E126" s="59" t="s">
        <v>28</v>
      </c>
      <c r="F126" s="60" t="s">
        <v>29</v>
      </c>
      <c r="G126" s="27"/>
      <c r="H126" s="28"/>
      <c r="I126" s="28"/>
      <c r="J126" s="28"/>
    </row>
    <row r="127" spans="1:16" ht="13.5" customHeight="1" thickBot="1" x14ac:dyDescent="0.25">
      <c r="A127" s="24"/>
      <c r="B127" s="25"/>
      <c r="C127" s="26"/>
      <c r="D127" s="61"/>
      <c r="E127" s="62" t="s">
        <v>30</v>
      </c>
      <c r="F127" s="63" t="s">
        <v>31</v>
      </c>
      <c r="G127" s="27"/>
      <c r="H127" s="28"/>
      <c r="I127" s="28"/>
      <c r="J127" s="28"/>
    </row>
    <row r="128" spans="1:16" ht="13.5" customHeight="1" x14ac:dyDescent="0.2">
      <c r="A128" s="24"/>
      <c r="B128" s="25"/>
      <c r="C128" s="26"/>
      <c r="D128" s="56" t="s">
        <v>33</v>
      </c>
      <c r="E128" s="57">
        <f>SUMIF($D$7:$D$124,D128,$C$7:$C$124)</f>
        <v>1740</v>
      </c>
      <c r="F128" s="57">
        <f t="shared" ref="F128:F131" si="40">CEILING(E128*1.2,10)</f>
        <v>2090</v>
      </c>
      <c r="G128" s="27"/>
      <c r="H128" s="29"/>
      <c r="I128" s="29"/>
      <c r="J128" s="29"/>
      <c r="K128" s="22"/>
      <c r="L128" s="23"/>
    </row>
    <row r="129" spans="1:12" ht="13.5" customHeight="1" x14ac:dyDescent="0.2">
      <c r="A129" s="24"/>
      <c r="B129" s="25"/>
      <c r="C129" s="26"/>
      <c r="D129" s="35" t="s">
        <v>35</v>
      </c>
      <c r="E129" s="55">
        <f>SUMIF($D$7:$D$124,D129,$C$7:$C$124)</f>
        <v>176</v>
      </c>
      <c r="F129" s="55">
        <f t="shared" si="40"/>
        <v>220</v>
      </c>
      <c r="G129" s="27"/>
      <c r="H129" s="29"/>
      <c r="I129" s="29"/>
      <c r="J129" s="29"/>
      <c r="K129" s="22"/>
      <c r="L129" s="23"/>
    </row>
    <row r="130" spans="1:12" ht="13.5" customHeight="1" x14ac:dyDescent="0.2">
      <c r="A130" s="24"/>
      <c r="B130" s="25"/>
      <c r="C130" s="26"/>
      <c r="D130" s="35" t="s">
        <v>48</v>
      </c>
      <c r="E130" s="55">
        <f>SUMIF($D$7:$D$124,D130,$C$7:$C$124)</f>
        <v>80</v>
      </c>
      <c r="F130" s="55">
        <f t="shared" si="40"/>
        <v>100</v>
      </c>
      <c r="G130" s="27" t="s">
        <v>155</v>
      </c>
      <c r="H130" s="29"/>
      <c r="I130" s="29"/>
      <c r="J130" s="29"/>
      <c r="K130" s="22"/>
      <c r="L130" s="23"/>
    </row>
    <row r="131" spans="1:12" ht="13.5" customHeight="1" x14ac:dyDescent="0.2">
      <c r="A131" s="24"/>
      <c r="B131" s="25"/>
      <c r="C131" s="26"/>
      <c r="D131" s="35" t="s">
        <v>36</v>
      </c>
      <c r="E131" s="55">
        <f>SUMIF($D$7:$D$124,D131,$C$7:$C$124)</f>
        <v>127</v>
      </c>
      <c r="F131" s="55">
        <f t="shared" si="40"/>
        <v>160</v>
      </c>
      <c r="G131" s="27" t="s">
        <v>155</v>
      </c>
      <c r="H131" s="29"/>
      <c r="I131" s="29"/>
      <c r="J131" s="29"/>
      <c r="K131" s="22"/>
      <c r="L131" s="23"/>
    </row>
    <row r="132" spans="1:12" ht="13.5" customHeight="1" x14ac:dyDescent="0.2">
      <c r="A132" s="24"/>
      <c r="B132" s="25"/>
      <c r="C132" s="26"/>
      <c r="D132" s="36" t="s">
        <v>129</v>
      </c>
      <c r="E132" s="55">
        <f>SUMIF($D$7:$D$124,D132,$C$7:$C$124)</f>
        <v>149</v>
      </c>
      <c r="F132" s="55">
        <f>CEILING(E132*1.2,10)</f>
        <v>180</v>
      </c>
      <c r="G132" s="27" t="s">
        <v>155</v>
      </c>
      <c r="H132" s="29"/>
      <c r="I132" s="29"/>
      <c r="J132" s="29"/>
      <c r="K132" s="22"/>
      <c r="L132" s="23"/>
    </row>
    <row r="133" spans="1:12" ht="13.5" customHeight="1" x14ac:dyDescent="0.2">
      <c r="A133" s="24"/>
      <c r="B133" s="25"/>
      <c r="C133" s="26"/>
      <c r="D133" s="36" t="s">
        <v>26</v>
      </c>
      <c r="E133" s="55">
        <f>SUMIF($D$7:$D$124,D133,$C$7:$C$124)</f>
        <v>36</v>
      </c>
      <c r="F133" s="55">
        <f>CEILING(E133*1.2,10)</f>
        <v>50</v>
      </c>
      <c r="G133" s="27" t="s">
        <v>155</v>
      </c>
      <c r="H133" s="29"/>
      <c r="I133" s="29"/>
      <c r="J133" s="29"/>
      <c r="K133" s="22"/>
      <c r="L133" s="23"/>
    </row>
    <row r="134" spans="1:12" ht="13.5" customHeight="1" x14ac:dyDescent="0.2">
      <c r="A134" s="24"/>
      <c r="B134" s="25"/>
      <c r="C134" s="26"/>
      <c r="D134" s="35" t="s">
        <v>127</v>
      </c>
      <c r="E134" s="55">
        <f>SUMIF($D$7:$D$124,D134,$C$7:$C$124)</f>
        <v>190</v>
      </c>
      <c r="F134" s="55">
        <f>CEILING(E134*1.2,10)</f>
        <v>230</v>
      </c>
      <c r="G134" s="27" t="s">
        <v>155</v>
      </c>
      <c r="H134" s="29"/>
      <c r="I134" s="29"/>
      <c r="J134" s="29"/>
      <c r="K134" s="22"/>
      <c r="L134" s="23"/>
    </row>
    <row r="135" spans="1:12" ht="13.5" customHeight="1" x14ac:dyDescent="0.2">
      <c r="A135" s="24"/>
      <c r="B135" s="25"/>
      <c r="C135" s="26"/>
      <c r="D135" s="35" t="s">
        <v>37</v>
      </c>
      <c r="E135" s="55">
        <f>SUMIF($D$7:$D$124,D135,$C$7:$C$124)</f>
        <v>314</v>
      </c>
      <c r="F135" s="55">
        <f>CEILING(E135*1.2,10)</f>
        <v>380</v>
      </c>
      <c r="G135" s="27" t="s">
        <v>155</v>
      </c>
      <c r="H135" s="29"/>
      <c r="I135" s="29"/>
      <c r="J135" s="29"/>
      <c r="K135" s="22"/>
      <c r="L135" s="23"/>
    </row>
    <row r="136" spans="1:12" ht="13.5" customHeight="1" x14ac:dyDescent="0.2">
      <c r="A136" s="24"/>
      <c r="B136" s="25"/>
      <c r="C136" s="26"/>
      <c r="D136" s="35" t="s">
        <v>128</v>
      </c>
      <c r="E136" s="55">
        <f>SUMIF($D$7:$D$124,D136,$C$7:$C$124)</f>
        <v>45</v>
      </c>
      <c r="F136" s="55">
        <f>CEILING(E136*1.2,10)</f>
        <v>60</v>
      </c>
      <c r="G136" s="27" t="s">
        <v>155</v>
      </c>
      <c r="H136" s="29"/>
      <c r="I136" s="29"/>
      <c r="J136" s="29"/>
      <c r="K136" s="22"/>
      <c r="L136" s="23"/>
    </row>
    <row r="137" spans="1:12" ht="13.5" customHeight="1" x14ac:dyDescent="0.2">
      <c r="A137" s="24"/>
      <c r="B137" s="25"/>
      <c r="C137" s="26"/>
      <c r="D137" s="35"/>
      <c r="E137" s="55"/>
      <c r="F137" s="55"/>
      <c r="G137" s="27"/>
      <c r="H137" s="29"/>
      <c r="I137" s="29"/>
      <c r="J137" s="29"/>
      <c r="K137" s="22"/>
      <c r="L137" s="23"/>
    </row>
    <row r="138" spans="1:12" ht="13.5" customHeight="1" x14ac:dyDescent="0.2">
      <c r="D138" s="9" t="s">
        <v>32</v>
      </c>
      <c r="E138" s="10">
        <f>SUM(C7:C124)-SUM(E128:E134)-SUM(E135:E137)</f>
        <v>0</v>
      </c>
      <c r="H138" s="29"/>
      <c r="I138" s="29"/>
      <c r="J138" s="29"/>
      <c r="K138" s="22"/>
      <c r="L138" s="23"/>
    </row>
    <row r="139" spans="1:12" ht="13.5" customHeight="1" x14ac:dyDescent="0.2">
      <c r="A139" s="23"/>
      <c r="B139" s="23"/>
      <c r="C139" s="7"/>
      <c r="D139" s="31"/>
      <c r="E139" s="30"/>
      <c r="F139" s="22"/>
    </row>
    <row r="140" spans="1:12" ht="13.5" customHeight="1" x14ac:dyDescent="0.2">
      <c r="A140" s="23"/>
      <c r="B140" s="23"/>
      <c r="C140" s="7"/>
      <c r="D140" s="31"/>
      <c r="E140" s="30"/>
      <c r="F140" s="22"/>
    </row>
    <row r="141" spans="1:12" ht="13.5" customHeight="1" x14ac:dyDescent="0.2">
      <c r="A141" s="23"/>
      <c r="B141" s="23"/>
      <c r="C141" s="7"/>
      <c r="D141" s="31"/>
      <c r="E141" s="30"/>
      <c r="F141" s="22"/>
    </row>
    <row r="142" spans="1:12" ht="13.5" customHeight="1" x14ac:dyDescent="0.2">
      <c r="A142" s="23"/>
      <c r="B142" s="23"/>
      <c r="C142" s="7"/>
      <c r="D142" s="31"/>
      <c r="E142" s="30"/>
      <c r="F142" s="22"/>
    </row>
    <row r="143" spans="1:12" ht="13.5" customHeight="1" x14ac:dyDescent="0.2">
      <c r="A143" s="23"/>
      <c r="B143" s="23"/>
      <c r="C143" s="7"/>
      <c r="D143" s="31"/>
      <c r="E143" s="30"/>
      <c r="F143" s="22"/>
    </row>
    <row r="144" spans="1:12" ht="13.5" customHeight="1" x14ac:dyDescent="0.2">
      <c r="A144" s="23"/>
      <c r="B144" s="23"/>
      <c r="C144" s="7"/>
      <c r="D144" s="31"/>
      <c r="E144" s="30"/>
      <c r="F144" s="22"/>
    </row>
    <row r="145" spans="1:6" ht="13.5" customHeight="1" x14ac:dyDescent="0.2">
      <c r="A145" s="23"/>
      <c r="B145" s="23"/>
      <c r="C145" s="32"/>
      <c r="D145" s="33"/>
      <c r="E145" s="23"/>
      <c r="F145" s="22"/>
    </row>
  </sheetData>
  <sheetProtection selectLockedCells="1" selectUnlockedCells="1"/>
  <mergeCells count="13">
    <mergeCell ref="D126:D127"/>
    <mergeCell ref="A5:E5"/>
    <mergeCell ref="F5:F6"/>
    <mergeCell ref="G5:H5"/>
    <mergeCell ref="I5:J5"/>
    <mergeCell ref="L5:O5"/>
    <mergeCell ref="A1:C1"/>
    <mergeCell ref="D1:J1"/>
    <mergeCell ref="A2:C2"/>
    <mergeCell ref="D2:J2"/>
    <mergeCell ref="A3:C3"/>
    <mergeCell ref="D3:F3"/>
    <mergeCell ref="H3:J3"/>
  </mergeCells>
  <phoneticPr fontId="11" type="noConversion"/>
  <pageMargins left="0.70866141732283472" right="0.70866141732283472" top="0.70866141732283472" bottom="0.70866141732283472" header="0.51181102362204722" footer="0.31496062992125984"/>
  <pageSetup paperSize="9" scale="65" firstPageNumber="0" fitToHeight="48" orientation="portrait" horizontalDpi="300" verticalDpi="300" r:id="rId1"/>
  <headerFooter alignWithMargins="0">
    <oddFooter>&amp;CStránka &amp;P z &amp;N</oddFooter>
  </headerFooter>
  <rowBreaks count="1" manualBreakCount="1">
    <brk id="6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Divadelni_sal</vt:lpstr>
      <vt:lpstr>Divadelni_sal!Názvy_tisku</vt:lpstr>
      <vt:lpstr>Divadelni_sal!Oblast_tisku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StepanPrasil</dc:creator>
  <cp:lastModifiedBy>Marek Barabáš</cp:lastModifiedBy>
  <cp:lastPrinted>2022-02-10T14:07:59Z</cp:lastPrinted>
  <dcterms:created xsi:type="dcterms:W3CDTF">2020-01-14T09:11:20Z</dcterms:created>
  <dcterms:modified xsi:type="dcterms:W3CDTF">2022-02-10T17:31:50Z</dcterms:modified>
</cp:coreProperties>
</file>